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_2022\5_Táborská 185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Pol'!$A$1:$U$133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F39" i="1"/>
  <c r="I39" i="1" s="1"/>
  <c r="I40" i="1" s="1"/>
  <c r="J39" i="1" s="1"/>
  <c r="J40" i="1" s="1"/>
  <c r="G123" i="12"/>
  <c r="AC123" i="12"/>
  <c r="AD123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3" i="12"/>
  <c r="G13" i="12"/>
  <c r="G12" i="12" s="1"/>
  <c r="I13" i="12"/>
  <c r="I12" i="12" s="1"/>
  <c r="K13" i="12"/>
  <c r="K12" i="12" s="1"/>
  <c r="M13" i="12"/>
  <c r="M12" i="12" s="1"/>
  <c r="O13" i="12"/>
  <c r="O12" i="12" s="1"/>
  <c r="Q13" i="12"/>
  <c r="Q12" i="12" s="1"/>
  <c r="U13" i="12"/>
  <c r="U12" i="12" s="1"/>
  <c r="F14" i="12"/>
  <c r="G14" i="12"/>
  <c r="I14" i="12"/>
  <c r="K14" i="12"/>
  <c r="M14" i="12"/>
  <c r="O14" i="12"/>
  <c r="Q14" i="12"/>
  <c r="U14" i="12"/>
  <c r="F16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U16" i="12"/>
  <c r="U15" i="12" s="1"/>
  <c r="F18" i="12"/>
  <c r="G18" i="12"/>
  <c r="G17" i="12" s="1"/>
  <c r="I18" i="12"/>
  <c r="I17" i="12" s="1"/>
  <c r="K18" i="12"/>
  <c r="K17" i="12" s="1"/>
  <c r="M18" i="12"/>
  <c r="M17" i="12" s="1"/>
  <c r="O18" i="12"/>
  <c r="O17" i="12" s="1"/>
  <c r="Q18" i="12"/>
  <c r="Q17" i="12" s="1"/>
  <c r="U18" i="12"/>
  <c r="U17" i="12" s="1"/>
  <c r="F19" i="12"/>
  <c r="G19" i="12"/>
  <c r="I19" i="12"/>
  <c r="K19" i="12"/>
  <c r="M19" i="12"/>
  <c r="O19" i="12"/>
  <c r="Q19" i="12"/>
  <c r="U19" i="12"/>
  <c r="F20" i="12"/>
  <c r="G20" i="12"/>
  <c r="I20" i="12"/>
  <c r="K20" i="12"/>
  <c r="M20" i="12"/>
  <c r="O20" i="12"/>
  <c r="Q20" i="12"/>
  <c r="U20" i="12"/>
  <c r="F21" i="12"/>
  <c r="G21" i="12"/>
  <c r="I21" i="12"/>
  <c r="K21" i="12"/>
  <c r="M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/>
  <c r="I23" i="12"/>
  <c r="K23" i="12"/>
  <c r="M23" i="12"/>
  <c r="O23" i="12"/>
  <c r="Q23" i="12"/>
  <c r="U23" i="12"/>
  <c r="F24" i="12"/>
  <c r="G24" i="12"/>
  <c r="I24" i="12"/>
  <c r="K24" i="12"/>
  <c r="M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/>
  <c r="I27" i="12"/>
  <c r="K27" i="12"/>
  <c r="M27" i="12"/>
  <c r="O27" i="12"/>
  <c r="Q27" i="12"/>
  <c r="U27" i="12"/>
  <c r="F28" i="12"/>
  <c r="G28" i="12"/>
  <c r="I28" i="12"/>
  <c r="K28" i="12"/>
  <c r="M28" i="12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/>
  <c r="I30" i="12"/>
  <c r="K30" i="12"/>
  <c r="M30" i="12"/>
  <c r="O30" i="12"/>
  <c r="Q30" i="12"/>
  <c r="U30" i="12"/>
  <c r="F32" i="12"/>
  <c r="G32" i="12" s="1"/>
  <c r="I32" i="12"/>
  <c r="I31" i="12" s="1"/>
  <c r="K32" i="12"/>
  <c r="K31" i="12" s="1"/>
  <c r="O32" i="12"/>
  <c r="O31" i="12" s="1"/>
  <c r="Q32" i="12"/>
  <c r="Q31" i="12" s="1"/>
  <c r="U32" i="12"/>
  <c r="U31" i="12" s="1"/>
  <c r="F34" i="12"/>
  <c r="G34" i="12"/>
  <c r="G33" i="12" s="1"/>
  <c r="I34" i="12"/>
  <c r="I33" i="12" s="1"/>
  <c r="K34" i="12"/>
  <c r="K33" i="12" s="1"/>
  <c r="O34" i="12"/>
  <c r="O33" i="12" s="1"/>
  <c r="Q34" i="12"/>
  <c r="Q33" i="12" s="1"/>
  <c r="U34" i="12"/>
  <c r="U33" i="12" s="1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2" i="12"/>
  <c r="G52" i="12"/>
  <c r="G51" i="12" s="1"/>
  <c r="I52" i="12"/>
  <c r="I51" i="12" s="1"/>
  <c r="K52" i="12"/>
  <c r="K51" i="12" s="1"/>
  <c r="O52" i="12"/>
  <c r="O51" i="12" s="1"/>
  <c r="Q52" i="12"/>
  <c r="Q51" i="12" s="1"/>
  <c r="U52" i="12"/>
  <c r="U51" i="12" s="1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7" i="12"/>
  <c r="G67" i="12"/>
  <c r="G66" i="12" s="1"/>
  <c r="I67" i="12"/>
  <c r="I66" i="12" s="1"/>
  <c r="K67" i="12"/>
  <c r="K66" i="12" s="1"/>
  <c r="O67" i="12"/>
  <c r="O66" i="12" s="1"/>
  <c r="Q67" i="12"/>
  <c r="Q66" i="12" s="1"/>
  <c r="U67" i="12"/>
  <c r="U66" i="12" s="1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7" i="12"/>
  <c r="G87" i="12" s="1"/>
  <c r="I87" i="12"/>
  <c r="I86" i="12" s="1"/>
  <c r="K87" i="12"/>
  <c r="K86" i="12" s="1"/>
  <c r="O87" i="12"/>
  <c r="O86" i="12" s="1"/>
  <c r="Q87" i="12"/>
  <c r="Q86" i="12" s="1"/>
  <c r="U87" i="12"/>
  <c r="U86" i="12" s="1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9" i="12"/>
  <c r="G109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0" i="12"/>
  <c r="G110" i="12" s="1"/>
  <c r="M110" i="12" s="1"/>
  <c r="I110" i="12"/>
  <c r="K110" i="12"/>
  <c r="O110" i="12"/>
  <c r="Q110" i="12"/>
  <c r="U110" i="12"/>
  <c r="G111" i="12"/>
  <c r="F112" i="12"/>
  <c r="G112" i="12"/>
  <c r="M112" i="12" s="1"/>
  <c r="I112" i="12"/>
  <c r="I111" i="12" s="1"/>
  <c r="K112" i="12"/>
  <c r="K111" i="12" s="1"/>
  <c r="O112" i="12"/>
  <c r="O111" i="12" s="1"/>
  <c r="Q112" i="12"/>
  <c r="Q111" i="12" s="1"/>
  <c r="U112" i="12"/>
  <c r="U111" i="12" s="1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I20" i="1"/>
  <c r="I19" i="1"/>
  <c r="I18" i="1"/>
  <c r="I17" i="1"/>
  <c r="I16" i="1"/>
  <c r="I58" i="1"/>
  <c r="G27" i="1"/>
  <c r="F40" i="1"/>
  <c r="G23" i="1" s="1"/>
  <c r="G40" i="1"/>
  <c r="G25" i="1" s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 l="1"/>
  <c r="G28" i="1"/>
  <c r="M109" i="12"/>
  <c r="M108" i="12" s="1"/>
  <c r="G108" i="12"/>
  <c r="M111" i="12"/>
  <c r="G31" i="12"/>
  <c r="M32" i="12"/>
  <c r="M31" i="12" s="1"/>
  <c r="G86" i="12"/>
  <c r="M87" i="12"/>
  <c r="M86" i="12" s="1"/>
  <c r="M34" i="12"/>
  <c r="M33" i="12" s="1"/>
  <c r="G15" i="12"/>
  <c r="M52" i="12"/>
  <c r="M51" i="12" s="1"/>
  <c r="M67" i="12"/>
  <c r="M66" i="12" s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<sst xmlns="http://schemas.openxmlformats.org/spreadsheetml/2006/main" count="613" uniqueCount="329">
  <si>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</si>
  <si>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</si>
  <si>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</si>
  <si>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</si>
  <si>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</si>
  <si>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</si>
  <si>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</si>
  <si>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</si>
  <si>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</si>
  <si>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</si>
  <si>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</si>
  <si>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</si>
  <si>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</si>
  <si>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</si>
  <si>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</si>
  <si>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</si>
  <si>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</si>
  <si>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</si>
  <si>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</si>
  <si>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</si>
  <si>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</si>
  <si>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</si>
  <si>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</si>
  <si>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</si>
  <si>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</si>
  <si>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</si>
  <si>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</si>
  <si>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</si>
  <si>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</si>
  <si>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</si>
  <si>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</si>
  <si>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</si>
  <si>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</si>
  <si>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</si>
  <si>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</si>
  <si>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</si>
  <si>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</si>
  <si>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</si>
  <si>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</si>
  <si>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</si>
  <si>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</si>
  <si>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</si>
  <si>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</si>
  <si>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</si>
  <si>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</si>
  <si>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</si>
  <si>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Oprava PK Táborská 185</t>
  </si>
  <si>
    <t>Statutární město Brno</t>
  </si>
  <si>
    <t>MMB-OSM Husova 3</t>
  </si>
  <si>
    <t>60167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</si>
  <si>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</si>
  <si>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</si>
  <si>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</si>
  <si>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</si>
  <si>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</si>
  <si>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</si>
  <si>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</si>
  <si>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</si>
  <si>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</si>
  <si>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</si>
  <si>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</si>
  <si>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Ostatní práce "M"</t>
  </si>
  <si>
    <t>95</t>
  </si>
  <si>
    <t>Dokončovací kce na pozem.stav.</t>
  </si>
  <si>
    <t>722</t>
  </si>
  <si>
    <t>Vnitřní vodovod</t>
  </si>
  <si>
    <t>724</t>
  </si>
  <si>
    <t>Strojní vybavení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</si>
  <si>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</si>
  <si>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</si>
  <si>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</si>
  <si>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</si>
  <si>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</si>
  <si>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</si>
  <si>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</si>
  <si>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</si>
  <si>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</si>
  <si>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</si>
  <si>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799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</si>
  <si>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</si>
  <si>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</si>
  <si>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</si>
  <si>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</si>
  <si>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</si>
  <si>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</si>
  <si>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</si>
  <si>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</si>
  <si>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</si>
  <si>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</si>
  <si>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</si>
  <si>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</si>
  <si>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</si>
  <si>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</si>
  <si>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</si>
  <si>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</si>
  <si>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</si>
  <si>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</si>
  <si>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</si>
  <si>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</si>
  <si>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</si>
  <si>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</si>
  <si>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</si>
  <si>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</si>
  <si>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</si>
  <si>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</si>
  <si>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</si>
  <si>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</si>
  <si>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</si>
  <si>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</si>
  <si>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612100032RAA</t>
  </si>
  <si>
    <t>Oprava omítek stěn vnitřních vápenocem. štukových, oprava ze 30 %, malba</t>
  </si>
  <si>
    <t>m2</t>
  </si>
  <si>
    <t>POL2_0</t>
  </si>
  <si>
    <t>784950030RAA</t>
  </si>
  <si>
    <t>Oprava maleb z malířských směsí, oškrábání, umytí, vyhlazení, 2x malba</t>
  </si>
  <si>
    <t>783992000R00</t>
  </si>
  <si>
    <t>Nátěr bezpečnostními barvami šrafováním</t>
  </si>
  <si>
    <t>POL1_0</t>
  </si>
  <si>
    <t>904      R01</t>
  </si>
  <si>
    <t>Hzs-zkousky v ramci montaz.praci, Komplexni vyzkouseni</t>
  </si>
  <si>
    <t>h</t>
  </si>
  <si>
    <t>904      R02</t>
  </si>
  <si>
    <t>Hzs-zkousky v ramci montaz.praci, Topná zkouška</t>
  </si>
  <si>
    <t>soubor</t>
  </si>
  <si>
    <t>952902110R00</t>
  </si>
  <si>
    <t>Čištění zametáním v místnostech a chodbách</t>
  </si>
  <si>
    <t>722172413R00</t>
  </si>
  <si>
    <t>Potrubí z PPR, D 32 x 4,4 mm, PN 16, vč.zed.výpom.</t>
  </si>
  <si>
    <t>m</t>
  </si>
  <si>
    <t>722172414R00</t>
  </si>
  <si>
    <t>Potrubí z PPR, D 40 x 5,5 mm, PN 16, vč.zed.výpom.</t>
  </si>
  <si>
    <t>722172415R00</t>
  </si>
  <si>
    <t>Potrubí z PPR, D 50 x 6,9 mm, PN 16, vč.zed.výpom.</t>
  </si>
  <si>
    <t>722236122R00</t>
  </si>
  <si>
    <t>Kohout vod.kulový DN15</t>
  </si>
  <si>
    <t>kus</t>
  </si>
  <si>
    <t>38841246R</t>
  </si>
  <si>
    <t>Tlakoměr k doplňování</t>
  </si>
  <si>
    <t>POL3_0</t>
  </si>
  <si>
    <t>722264112R00</t>
  </si>
  <si>
    <t>Vodoměr doplňování, Qn 1,5</t>
  </si>
  <si>
    <t>722235641R00</t>
  </si>
  <si>
    <t>Klapka vod.zpětná vodorovná DN 15</t>
  </si>
  <si>
    <t>722V0001</t>
  </si>
  <si>
    <t>Vzorkovací kohout DN 15</t>
  </si>
  <si>
    <t>722238511R00</t>
  </si>
  <si>
    <t>Filtr DN15</t>
  </si>
  <si>
    <t>722280108R00</t>
  </si>
  <si>
    <t>Tlaková zkouška vodovodního potrubí do DN 32</t>
  </si>
  <si>
    <t>722280107R00</t>
  </si>
  <si>
    <t>Tlaková zkouška vodovodního potrubí DN 40</t>
  </si>
  <si>
    <t>998722201R00</t>
  </si>
  <si>
    <t>Přesun hmot pro vnitřní vodovod, výšky do 6 m</t>
  </si>
  <si>
    <t>998722292R00</t>
  </si>
  <si>
    <t>Příplatek zvětš. přesun, vnitřní vodovod do 100 m</t>
  </si>
  <si>
    <t>724311814R00</t>
  </si>
  <si>
    <t>Demontáž nádrže tlakové 500 litrů</t>
  </si>
  <si>
    <t>731200829R00</t>
  </si>
  <si>
    <t>Demontáž kotle ocel.,kapal./plyn, do 180 kW</t>
  </si>
  <si>
    <t>731202810R00</t>
  </si>
  <si>
    <t>Rozřezání kotlů ocelových do  500 kg</t>
  </si>
  <si>
    <t>731391812R00</t>
  </si>
  <si>
    <t>Vypouštění vody z kotlů samospádem do 10 m2</t>
  </si>
  <si>
    <t>V731001</t>
  </si>
  <si>
    <t>Kondenzační plynový kotel stacionární 103 kW, např. De Dietrich Elidens C140-115</t>
  </si>
  <si>
    <t>ks</t>
  </si>
  <si>
    <t>731249129R00</t>
  </si>
  <si>
    <t>Montáž kotle ocel.teplov.,kapalina/plyn do 100 kW</t>
  </si>
  <si>
    <t>V731002</t>
  </si>
  <si>
    <t>Hydraulický vyrovnavač dynamických tlaků , typ IV</t>
  </si>
  <si>
    <t>731349102R00</t>
  </si>
  <si>
    <t xml:space="preserve">Montáž anuloidu </t>
  </si>
  <si>
    <t>V731003</t>
  </si>
  <si>
    <t>Neutralizační zařízení , DN2 do 450kW</t>
  </si>
  <si>
    <t>731349103R00</t>
  </si>
  <si>
    <t>Montáž neutralizačního zařízení</t>
  </si>
  <si>
    <t>V731006</t>
  </si>
  <si>
    <t>Separační magnetický filtr R-mag 6/4"</t>
  </si>
  <si>
    <t>V731007</t>
  </si>
  <si>
    <t>Náplň do neutralizačního, zařízení</t>
  </si>
  <si>
    <t>V731008</t>
  </si>
  <si>
    <t>Odkouření - komplet</t>
  </si>
  <si>
    <t>V731009</t>
  </si>
  <si>
    <t>Revize komínu a zápis</t>
  </si>
  <si>
    <t>731341130R00</t>
  </si>
  <si>
    <t>Hadice napouštěcí pryžové D 16/23</t>
  </si>
  <si>
    <t>728112813R00</t>
  </si>
  <si>
    <t>Demontáž potrubí plechového kruhového do d 300 mm</t>
  </si>
  <si>
    <t>998731201R00</t>
  </si>
  <si>
    <t>Přesun hmot pro kotelny, výšky do 6 m</t>
  </si>
  <si>
    <t>998731293R00</t>
  </si>
  <si>
    <t>Příplatek zvětšený přesun, kotelny do 500 m</t>
  </si>
  <si>
    <t>V732001</t>
  </si>
  <si>
    <t>Úpravna vody demineralizační patronou - komplet, např. AQUINA AVDK</t>
  </si>
  <si>
    <t>V732002</t>
  </si>
  <si>
    <t>Montáž ÚV, zprovoznění, zaškolení + doprava</t>
  </si>
  <si>
    <t>48466209R</t>
  </si>
  <si>
    <t>Nádoba expanzní membránová N 500/6</t>
  </si>
  <si>
    <t>732339111R00</t>
  </si>
  <si>
    <t xml:space="preserve">Montáž nádoby expanzní tlakové 500 l </t>
  </si>
  <si>
    <t>V732003</t>
  </si>
  <si>
    <t>Kulový kohout se zajištěním 6/4"</t>
  </si>
  <si>
    <t>732199100RM1</t>
  </si>
  <si>
    <t>Montáž orientačního štítku, včetně dodávky štítku</t>
  </si>
  <si>
    <t>732429111R00</t>
  </si>
  <si>
    <t>Montáž čerpadel oběhových spirálních, DN 25</t>
  </si>
  <si>
    <t>V732004</t>
  </si>
  <si>
    <t>Oběhové čerpadlo DN25 Qmax=4,4m3/h, H=4m, PN10,, např. WILO Stratos MAXO 25/0,5-8</t>
  </si>
  <si>
    <t>V732005</t>
  </si>
  <si>
    <t>Kalové čerpadlo s plovákem pro aut. spínání, q=2l/s, např. KSB Ama drainer</t>
  </si>
  <si>
    <t>732212815R00</t>
  </si>
  <si>
    <t>Demontáž ohříváků zásobníkových stojat.do 1000 l</t>
  </si>
  <si>
    <t>732324815R00</t>
  </si>
  <si>
    <t>Vypuštění vody z nádrží o obsahu 1000 l</t>
  </si>
  <si>
    <t>732420813R00</t>
  </si>
  <si>
    <t>Demontáž čerpadel oběhových spirálních do DN 50</t>
  </si>
  <si>
    <t>998732201R00</t>
  </si>
  <si>
    <t>Přesun hmot pro strojovny, výšky do 6 m</t>
  </si>
  <si>
    <t>998732293R00</t>
  </si>
  <si>
    <t>Příplatek zvětšený přesun, strojovny do 500 m</t>
  </si>
  <si>
    <t>733111114R00</t>
  </si>
  <si>
    <t>Potrubí závit. bezešvé běžné v kotelnách DN 15</t>
  </si>
  <si>
    <t>733111117R00</t>
  </si>
  <si>
    <t>Potrubí závit. bezešvé běžné v kotelnách DN 40</t>
  </si>
  <si>
    <t>733121119R00</t>
  </si>
  <si>
    <t>Potrubí hladké bezešvé nízkotlaké D 60,3 x 2,9 mm</t>
  </si>
  <si>
    <t>733121122R00</t>
  </si>
  <si>
    <t>Potrubí hladké bezešvé nízkotlaké D 76,1 x 2,9 mm</t>
  </si>
  <si>
    <t>733121125R00</t>
  </si>
  <si>
    <t>Potrubí hladké bezešvé nízkotlaké D 88,9 x 3,2 mm</t>
  </si>
  <si>
    <t>733190106R00</t>
  </si>
  <si>
    <t>Tlaková zkouška potrubí  DN 15</t>
  </si>
  <si>
    <t>733190107R00</t>
  </si>
  <si>
    <t>Tlaková zkouška potrubí  DN 40</t>
  </si>
  <si>
    <t>733190108R00</t>
  </si>
  <si>
    <t>Tlaková zkouška potrubí  DN 50</t>
  </si>
  <si>
    <t>733190109R00</t>
  </si>
  <si>
    <t>Tlaková zkouška potrubí  DN 65</t>
  </si>
  <si>
    <t>Tlaková zkouška potrubí  DN 80</t>
  </si>
  <si>
    <t>631547319R</t>
  </si>
  <si>
    <t>Pouzdro potrubní izolační ROCKWOOL 800  60/50 mm, kamenná vlna s polepem Al fólií vyztuženou skleněnou mřížkou</t>
  </si>
  <si>
    <t>631547322R</t>
  </si>
  <si>
    <t>Pouzdro potrubní izolační ROCKWOOL 800  76/50 mm, kamenná vlna s polepem Al fólií vyztuženou skleněnou mřížkou</t>
  </si>
  <si>
    <t>631547423R</t>
  </si>
  <si>
    <t>Pouzdro potrubní izolační ROCKWOOL 800  89/60 mm, kamenná vlna s polepem Al fólií vyztuženou skleněnou mřížkou</t>
  </si>
  <si>
    <t>733V0001</t>
  </si>
  <si>
    <t>Přístroj hasicí 55B</t>
  </si>
  <si>
    <t>733110806R00</t>
  </si>
  <si>
    <t>Demontáž potrubí ocelového závitového do DN 15-32</t>
  </si>
  <si>
    <t>733110808R00</t>
  </si>
  <si>
    <t>Demontáž potrubí ocelového závitového do DN 32-50</t>
  </si>
  <si>
    <t>733110810R00</t>
  </si>
  <si>
    <t>Demontáž potrubí ocelového závitového do DN 50-80</t>
  </si>
  <si>
    <t>998733201R00</t>
  </si>
  <si>
    <t>Přesun hmot pro rozvody potrubí, výšky do 6 m</t>
  </si>
  <si>
    <t>998733293R00</t>
  </si>
  <si>
    <t>Příplatek zvětš. přesun, rozvody potrubí do 500 m</t>
  </si>
  <si>
    <t>724231171R00</t>
  </si>
  <si>
    <t>Teploměr s pevným stonkem a jímkou DTR 60 mm</t>
  </si>
  <si>
    <t>V734001</t>
  </si>
  <si>
    <t>Tlakoměrový kohout s nátrubkem a čepem</t>
  </si>
  <si>
    <t>734235121R00</t>
  </si>
  <si>
    <t>Kohout kulový DN15 PN6</t>
  </si>
  <si>
    <t>734235125R00</t>
  </si>
  <si>
    <t>Kohout kulový DN40 PN6</t>
  </si>
  <si>
    <t>734235126R00</t>
  </si>
  <si>
    <t>Kohout kulový DN50 PN6</t>
  </si>
  <si>
    <t>42285515R</t>
  </si>
  <si>
    <t>Klapka mezipřírubová, uzav. DN80</t>
  </si>
  <si>
    <t>734245422R00</t>
  </si>
  <si>
    <t>Klapka zpětná DN15 PN6</t>
  </si>
  <si>
    <t>734245426R00</t>
  </si>
  <si>
    <t>Klapka zpětná DN50 PN6</t>
  </si>
  <si>
    <t>734293312R00</t>
  </si>
  <si>
    <t>Kohout kulový vypouštěcí DN 15</t>
  </si>
  <si>
    <t>734295216R00</t>
  </si>
  <si>
    <t>Filtr DN50 PN6</t>
  </si>
  <si>
    <t>734295218R00</t>
  </si>
  <si>
    <t>Filtr DN80 PN6</t>
  </si>
  <si>
    <t>316331021R</t>
  </si>
  <si>
    <t>Přechod přímý 60,3/33,7</t>
  </si>
  <si>
    <t>316331030R</t>
  </si>
  <si>
    <t>Přechod přímý 88,9/60,3</t>
  </si>
  <si>
    <t>316331031R</t>
  </si>
  <si>
    <t>Přechod přímý 88,9/76,1</t>
  </si>
  <si>
    <t>316331027R</t>
  </si>
  <si>
    <t>Přechod přímý 76,1/60,3</t>
  </si>
  <si>
    <t>316331029R</t>
  </si>
  <si>
    <t>Přechod přímý 88,9/48,3</t>
  </si>
  <si>
    <t>V734002</t>
  </si>
  <si>
    <t>Ventil automatický odvzdušňovací DN15, vč. kulového kohoutu</t>
  </si>
  <si>
    <t>734100812R00</t>
  </si>
  <si>
    <t>Demontáž armatur se dvěma přírubami do DN 100</t>
  </si>
  <si>
    <t>734200823R00</t>
  </si>
  <si>
    <t>Demontáž armatur se 2závity do G 6/4</t>
  </si>
  <si>
    <t>998734201R00</t>
  </si>
  <si>
    <t>Přesun hmot pro armatury, výšky do 6 m</t>
  </si>
  <si>
    <t>998734293R00</t>
  </si>
  <si>
    <t>Příplatek zvětšený přesun, armatury do 500 m</t>
  </si>
  <si>
    <t>783424340R00</t>
  </si>
  <si>
    <t>Nátěr syntet. potrubí do DN 80 mm  Z+2x +1x email</t>
  </si>
  <si>
    <t>783424740R00</t>
  </si>
  <si>
    <t>Nátěr syntetický potrubí do DN 50 mm základní</t>
  </si>
  <si>
    <t>V799001</t>
  </si>
  <si>
    <t>Rozbor vody</t>
  </si>
  <si>
    <t>V799002</t>
  </si>
  <si>
    <t>Měření hlučnosti</t>
  </si>
  <si>
    <t>V799003</t>
  </si>
  <si>
    <t>Provozní řád</t>
  </si>
  <si>
    <t>V799004</t>
  </si>
  <si>
    <t>Lékárnička první pomoci</t>
  </si>
  <si>
    <t>V799005</t>
  </si>
  <si>
    <t>Prostředek pro detekci těsnosti spojů</t>
  </si>
  <si>
    <t>V799006</t>
  </si>
  <si>
    <t>Informační a výstražné tabulky</t>
  </si>
  <si>
    <t>V799007</t>
  </si>
  <si>
    <t>Plynoinstalace</t>
  </si>
  <si>
    <t>V799008</t>
  </si>
  <si>
    <t>Napouštění systému demineralizovanou vodou</t>
  </si>
  <si>
    <t>V799009</t>
  </si>
  <si>
    <t>Dokumentace skutečného provedení stavby</t>
  </si>
  <si>
    <t>V799010</t>
  </si>
  <si>
    <t>Nespecifikované topenářské práce</t>
  </si>
  <si>
    <t>hod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</si>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</sst>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2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50</v>
      </c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 t="s">
        <v>51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52</v>
      </c>
      <c r="D13" s="125" t="s">
        <v>43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SUMIF(F47:F57,A16,I47:I57)+SUMIF(F47:F57,"PSU",I47:I57)</f>
        <v>0</v>
      </c>
      <c r="J16" s="82"/>
    </row>
    <row r="17" spans="1:10" ht="23.25" customHeight="1" x14ac:dyDescent="0.25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SUMIF(F47:F57,A17,I47:I57)</f>
        <v>0</v>
      </c>
      <c r="J17" s="82"/>
    </row>
    <row r="18" spans="1:10" ht="23.25" customHeight="1" x14ac:dyDescent="0.25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SUMIF(F47:F57,A18,I47:I57)</f>
        <v>0</v>
      </c>
      <c r="J18" s="82"/>
    </row>
    <row r="19" spans="1:10" ht="23.25" customHeight="1" x14ac:dyDescent="0.25">
      <c r="A19" s="194" t="s">
        <v>80</v>
      </c>
      <c r="B19" s="195" t="s">
        <v>26</v>
      </c>
      <c r="C19" s="56"/>
      <c r="D19" s="57"/>
      <c r="E19" s="80"/>
      <c r="F19" s="81"/>
      <c r="G19" s="80"/>
      <c r="H19" s="81"/>
      <c r="I19" s="80">
        <f>SUMIF(F47:F57,A19,I47:I57)</f>
        <v>0</v>
      </c>
      <c r="J19" s="82"/>
    </row>
    <row r="20" spans="1:10" ht="23.25" customHeight="1" x14ac:dyDescent="0.25">
      <c r="A20" s="194" t="s">
        <v>81</v>
      </c>
      <c r="B20" s="195" t="s">
        <v>27</v>
      </c>
      <c r="C20" s="56"/>
      <c r="D20" s="57"/>
      <c r="E20" s="80"/>
      <c r="F20" s="81"/>
      <c r="G20" s="80"/>
      <c r="H20" s="81"/>
      <c r="I20" s="80">
        <f>SUMIF(F47:F57,A20,I47:I57)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3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Pol'!AC123</f>
        <v>0</v>
      </c>
      <c r="G39" s="147">
        <f>'Rozpočet Pol'!AD123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4" spans="1:10" ht="15.6" x14ac:dyDescent="0.3">
      <c r="B44" s="162" t="s">
        <v>56</v>
      </c>
    </row>
    <row r="46" spans="1:10" ht="25.5" customHeight="1" x14ac:dyDescent="0.25">
      <c r="A46" s="163"/>
      <c r="B46" s="169" t="s">
        <v>16</v>
      </c>
      <c r="C46" s="169" t="s">
        <v>5</v>
      </c>
      <c r="D46" s="170"/>
      <c r="E46" s="170"/>
      <c r="F46" s="173" t="s">
        <v>57</v>
      </c>
      <c r="G46" s="173"/>
      <c r="H46" s="173"/>
      <c r="I46" s="174" t="s">
        <v>28</v>
      </c>
      <c r="J46" s="174"/>
    </row>
    <row r="47" spans="1:10" ht="25.5" customHeight="1" x14ac:dyDescent="0.25">
      <c r="A47" s="164"/>
      <c r="B47" s="175" t="s">
        <v>58</v>
      </c>
      <c r="C47" s="176" t="s">
        <v>59</v>
      </c>
      <c r="D47" s="177"/>
      <c r="E47" s="177"/>
      <c r="F47" s="181" t="s">
        <v>23</v>
      </c>
      <c r="G47" s="182"/>
      <c r="H47" s="182"/>
      <c r="I47" s="183">
        <f>'Rozpočet Pol'!G8</f>
        <v>0</v>
      </c>
      <c r="J47" s="183"/>
    </row>
    <row r="48" spans="1:10" ht="25.5" customHeight="1" x14ac:dyDescent="0.25">
      <c r="A48" s="164"/>
      <c r="B48" s="167" t="s">
        <v>60</v>
      </c>
      <c r="C48" s="166" t="s">
        <v>61</v>
      </c>
      <c r="D48" s="168"/>
      <c r="E48" s="168"/>
      <c r="F48" s="184" t="s">
        <v>23</v>
      </c>
      <c r="G48" s="185"/>
      <c r="H48" s="185"/>
      <c r="I48" s="186">
        <f>'Rozpočet Pol'!G12</f>
        <v>0</v>
      </c>
      <c r="J48" s="186"/>
    </row>
    <row r="49" spans="1:10" ht="25.5" customHeight="1" x14ac:dyDescent="0.25">
      <c r="A49" s="164"/>
      <c r="B49" s="167" t="s">
        <v>62</v>
      </c>
      <c r="C49" s="166" t="s">
        <v>63</v>
      </c>
      <c r="D49" s="168"/>
      <c r="E49" s="168"/>
      <c r="F49" s="184" t="s">
        <v>23</v>
      </c>
      <c r="G49" s="185"/>
      <c r="H49" s="185"/>
      <c r="I49" s="186">
        <f>'Rozpočet Pol'!G15</f>
        <v>0</v>
      </c>
      <c r="J49" s="186"/>
    </row>
    <row r="50" spans="1:10" ht="25.5" customHeight="1" x14ac:dyDescent="0.25">
      <c r="A50" s="164"/>
      <c r="B50" s="167" t="s">
        <v>64</v>
      </c>
      <c r="C50" s="166" t="s">
        <v>65</v>
      </c>
      <c r="D50" s="168"/>
      <c r="E50" s="168"/>
      <c r="F50" s="184" t="s">
        <v>24</v>
      </c>
      <c r="G50" s="185"/>
      <c r="H50" s="185"/>
      <c r="I50" s="186">
        <f>'Rozpočet Pol'!G17</f>
        <v>0</v>
      </c>
      <c r="J50" s="186"/>
    </row>
    <row r="51" spans="1:10" ht="25.5" customHeight="1" x14ac:dyDescent="0.25">
      <c r="A51" s="164"/>
      <c r="B51" s="167" t="s">
        <v>66</v>
      </c>
      <c r="C51" s="166" t="s">
        <v>67</v>
      </c>
      <c r="D51" s="168"/>
      <c r="E51" s="168"/>
      <c r="F51" s="184" t="s">
        <v>24</v>
      </c>
      <c r="G51" s="185"/>
      <c r="H51" s="185"/>
      <c r="I51" s="186">
        <f>'Rozpočet Pol'!G31</f>
        <v>0</v>
      </c>
      <c r="J51" s="186"/>
    </row>
    <row r="52" spans="1:10" ht="25.5" customHeight="1" x14ac:dyDescent="0.25">
      <c r="A52" s="164"/>
      <c r="B52" s="167" t="s">
        <v>68</v>
      </c>
      <c r="C52" s="166" t="s">
        <v>69</v>
      </c>
      <c r="D52" s="168"/>
      <c r="E52" s="168"/>
      <c r="F52" s="184" t="s">
        <v>24</v>
      </c>
      <c r="G52" s="185"/>
      <c r="H52" s="185"/>
      <c r="I52" s="186">
        <f>'Rozpočet Pol'!G33</f>
        <v>0</v>
      </c>
      <c r="J52" s="186"/>
    </row>
    <row r="53" spans="1:10" ht="25.5" customHeight="1" x14ac:dyDescent="0.25">
      <c r="A53" s="164"/>
      <c r="B53" s="167" t="s">
        <v>70</v>
      </c>
      <c r="C53" s="166" t="s">
        <v>71</v>
      </c>
      <c r="D53" s="168"/>
      <c r="E53" s="168"/>
      <c r="F53" s="184" t="s">
        <v>24</v>
      </c>
      <c r="G53" s="185"/>
      <c r="H53" s="185"/>
      <c r="I53" s="186">
        <f>'Rozpočet Pol'!G51</f>
        <v>0</v>
      </c>
      <c r="J53" s="186"/>
    </row>
    <row r="54" spans="1:10" ht="25.5" customHeight="1" x14ac:dyDescent="0.25">
      <c r="A54" s="164"/>
      <c r="B54" s="167" t="s">
        <v>72</v>
      </c>
      <c r="C54" s="166" t="s">
        <v>73</v>
      </c>
      <c r="D54" s="168"/>
      <c r="E54" s="168"/>
      <c r="F54" s="184" t="s">
        <v>24</v>
      </c>
      <c r="G54" s="185"/>
      <c r="H54" s="185"/>
      <c r="I54" s="186">
        <f>'Rozpočet Pol'!G66</f>
        <v>0</v>
      </c>
      <c r="J54" s="186"/>
    </row>
    <row r="55" spans="1:10" ht="25.5" customHeight="1" x14ac:dyDescent="0.25">
      <c r="A55" s="164"/>
      <c r="B55" s="167" t="s">
        <v>74</v>
      </c>
      <c r="C55" s="166" t="s">
        <v>75</v>
      </c>
      <c r="D55" s="168"/>
      <c r="E55" s="168"/>
      <c r="F55" s="184" t="s">
        <v>24</v>
      </c>
      <c r="G55" s="185"/>
      <c r="H55" s="185"/>
      <c r="I55" s="186">
        <f>'Rozpočet Pol'!G86</f>
        <v>0</v>
      </c>
      <c r="J55" s="186"/>
    </row>
    <row r="56" spans="1:10" ht="25.5" customHeight="1" x14ac:dyDescent="0.25">
      <c r="A56" s="164"/>
      <c r="B56" s="167" t="s">
        <v>76</v>
      </c>
      <c r="C56" s="166" t="s">
        <v>77</v>
      </c>
      <c r="D56" s="168"/>
      <c r="E56" s="168"/>
      <c r="F56" s="184" t="s">
        <v>24</v>
      </c>
      <c r="G56" s="185"/>
      <c r="H56" s="185"/>
      <c r="I56" s="186">
        <f>'Rozpočet Pol'!G108</f>
        <v>0</v>
      </c>
      <c r="J56" s="186"/>
    </row>
    <row r="57" spans="1:10" ht="25.5" customHeight="1" x14ac:dyDescent="0.25">
      <c r="A57" s="164"/>
      <c r="B57" s="178" t="s">
        <v>78</v>
      </c>
      <c r="C57" s="179" t="s">
        <v>79</v>
      </c>
      <c r="D57" s="180"/>
      <c r="E57" s="180"/>
      <c r="F57" s="187" t="s">
        <v>23</v>
      </c>
      <c r="G57" s="188"/>
      <c r="H57" s="188"/>
      <c r="I57" s="189">
        <f>'Rozpočet Pol'!G111</f>
        <v>0</v>
      </c>
      <c r="J57" s="189"/>
    </row>
    <row r="58" spans="1:10" ht="25.5" customHeight="1" x14ac:dyDescent="0.25">
      <c r="A58" s="165"/>
      <c r="B58" s="171" t="s">
        <v>1</v>
      </c>
      <c r="C58" s="171"/>
      <c r="D58" s="172"/>
      <c r="E58" s="172"/>
      <c r="F58" s="190"/>
      <c r="G58" s="191"/>
      <c r="H58" s="191"/>
      <c r="I58" s="192">
        <f>SUM(I47:I57)</f>
        <v>0</v>
      </c>
      <c r="J58" s="192"/>
    </row>
    <row r="59" spans="1:10" x14ac:dyDescent="0.25">
      <c r="F59" s="193"/>
      <c r="G59" s="129"/>
      <c r="H59" s="193"/>
      <c r="I59" s="129"/>
      <c r="J59" s="129"/>
    </row>
    <row r="60" spans="1:10" x14ac:dyDescent="0.25">
      <c r="F60" s="193"/>
      <c r="G60" s="129"/>
      <c r="H60" s="193"/>
      <c r="I60" s="129"/>
      <c r="J60" s="129"/>
    </row>
    <row r="61" spans="1:10" x14ac:dyDescent="0.25">
      <c r="F61" s="193"/>
      <c r="G61" s="129"/>
      <c r="H61" s="193"/>
      <c r="I61" s="129"/>
      <c r="J6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7:J57"/>
    <mergeCell ref="C57:E57"/>
    <mergeCell ref="I58:J58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3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6" t="s">
        <v>6</v>
      </c>
      <c r="B1" s="196"/>
      <c r="C1" s="196"/>
      <c r="D1" s="196"/>
      <c r="E1" s="196"/>
      <c r="F1" s="196"/>
      <c r="G1" s="196"/>
      <c r="AE1" t="s">
        <v>83</v>
      </c>
    </row>
    <row r="2" spans="1:60" ht="25.05" customHeight="1" x14ac:dyDescent="0.25">
      <c r="A2" s="203" t="s">
        <v>82</v>
      </c>
      <c r="B2" s="197"/>
      <c r="C2" s="198" t="s">
        <v>46</v>
      </c>
      <c r="D2" s="199"/>
      <c r="E2" s="199"/>
      <c r="F2" s="199"/>
      <c r="G2" s="205"/>
      <c r="AE2" t="s">
        <v>84</v>
      </c>
    </row>
    <row r="3" spans="1:60" ht="25.05" customHeight="1" x14ac:dyDescent="0.25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85</v>
      </c>
    </row>
    <row r="4" spans="1:60" ht="25.05" hidden="1" customHeight="1" x14ac:dyDescent="0.25">
      <c r="A4" s="204" t="s">
        <v>8</v>
      </c>
      <c r="B4" s="202"/>
      <c r="C4" s="200"/>
      <c r="D4" s="201"/>
      <c r="E4" s="201"/>
      <c r="F4" s="201"/>
      <c r="G4" s="206"/>
      <c r="AE4" t="s">
        <v>86</v>
      </c>
    </row>
    <row r="5" spans="1:60" hidden="1" x14ac:dyDescent="0.25">
      <c r="A5" s="207" t="s">
        <v>87</v>
      </c>
      <c r="B5" s="208"/>
      <c r="C5" s="209"/>
      <c r="D5" s="210"/>
      <c r="E5" s="210"/>
      <c r="F5" s="210"/>
      <c r="G5" s="211"/>
      <c r="AE5" t="s">
        <v>88</v>
      </c>
    </row>
    <row r="7" spans="1:60" ht="39.6" x14ac:dyDescent="0.25">
      <c r="A7" s="216" t="s">
        <v>89</v>
      </c>
      <c r="B7" s="217" t="s">
        <v>90</v>
      </c>
      <c r="C7" s="217" t="s">
        <v>91</v>
      </c>
      <c r="D7" s="216" t="s">
        <v>92</v>
      </c>
      <c r="E7" s="216" t="s">
        <v>93</v>
      </c>
      <c r="F7" s="212" t="s">
        <v>94</v>
      </c>
      <c r="G7" s="233" t="s">
        <v>28</v>
      </c>
      <c r="H7" s="234" t="s">
        <v>29</v>
      </c>
      <c r="I7" s="234" t="s">
        <v>95</v>
      </c>
      <c r="J7" s="234" t="s">
        <v>30</v>
      </c>
      <c r="K7" s="234" t="s">
        <v>96</v>
      </c>
      <c r="L7" s="234" t="s">
        <v>97</v>
      </c>
      <c r="M7" s="234" t="s">
        <v>98</v>
      </c>
      <c r="N7" s="234" t="s">
        <v>99</v>
      </c>
      <c r="O7" s="234" t="s">
        <v>100</v>
      </c>
      <c r="P7" s="234" t="s">
        <v>101</v>
      </c>
      <c r="Q7" s="234" t="s">
        <v>102</v>
      </c>
      <c r="R7" s="234" t="s">
        <v>103</v>
      </c>
      <c r="S7" s="234" t="s">
        <v>104</v>
      </c>
      <c r="T7" s="234" t="s">
        <v>105</v>
      </c>
      <c r="U7" s="219" t="s">
        <v>106</v>
      </c>
    </row>
    <row r="8" spans="1:60" x14ac:dyDescent="0.25">
      <c r="A8" s="235" t="s">
        <v>107</v>
      </c>
      <c r="B8" s="236" t="s">
        <v>58</v>
      </c>
      <c r="C8" s="237" t="s">
        <v>59</v>
      </c>
      <c r="D8" s="238"/>
      <c r="E8" s="239"/>
      <c r="F8" s="240"/>
      <c r="G8" s="240">
        <f>SUMIF(AE9:AE11,"&lt;&gt;NOR",G9:G11)</f>
        <v>0</v>
      </c>
      <c r="H8" s="240"/>
      <c r="I8" s="240">
        <f>SUM(I9:I11)</f>
        <v>0</v>
      </c>
      <c r="J8" s="240"/>
      <c r="K8" s="240">
        <f>SUM(K9:K11)</f>
        <v>0</v>
      </c>
      <c r="L8" s="240"/>
      <c r="M8" s="240">
        <f>SUM(M9:M11)</f>
        <v>0</v>
      </c>
      <c r="N8" s="218"/>
      <c r="O8" s="218">
        <f>SUM(O9:O11)</f>
        <v>0.72509999999999986</v>
      </c>
      <c r="P8" s="218"/>
      <c r="Q8" s="218">
        <f>SUM(Q9:Q11)</f>
        <v>0.45</v>
      </c>
      <c r="R8" s="218"/>
      <c r="S8" s="218"/>
      <c r="T8" s="235"/>
      <c r="U8" s="218">
        <f>SUM(U9:U11)</f>
        <v>36.44</v>
      </c>
      <c r="AE8" t="s">
        <v>108</v>
      </c>
    </row>
    <row r="9" spans="1:60" ht="20.399999999999999" outlineLevel="1" x14ac:dyDescent="0.25">
      <c r="A9" s="214">
        <v>1</v>
      </c>
      <c r="B9" s="220" t="s">
        <v>109</v>
      </c>
      <c r="C9" s="263" t="s">
        <v>110</v>
      </c>
      <c r="D9" s="222" t="s">
        <v>111</v>
      </c>
      <c r="E9" s="228">
        <v>45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0</v>
      </c>
      <c r="M9" s="231">
        <f>G9*(1+L9/100)</f>
        <v>0</v>
      </c>
      <c r="N9" s="223">
        <v>1.5959999999999998E-2</v>
      </c>
      <c r="O9" s="223">
        <f>ROUND(E9*N9,5)</f>
        <v>0.71819999999999995</v>
      </c>
      <c r="P9" s="223">
        <v>0.01</v>
      </c>
      <c r="Q9" s="223">
        <f>ROUND(E9*P9,5)</f>
        <v>0.45</v>
      </c>
      <c r="R9" s="223"/>
      <c r="S9" s="223"/>
      <c r="T9" s="224">
        <v>0.61817</v>
      </c>
      <c r="U9" s="223">
        <f>ROUND(E9*T9,2)</f>
        <v>27.82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112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0.399999999999999" outlineLevel="1" x14ac:dyDescent="0.25">
      <c r="A10" s="214">
        <v>2</v>
      </c>
      <c r="B10" s="220" t="s">
        <v>113</v>
      </c>
      <c r="C10" s="263" t="s">
        <v>114</v>
      </c>
      <c r="D10" s="222" t="s">
        <v>111</v>
      </c>
      <c r="E10" s="228">
        <v>25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0</v>
      </c>
      <c r="M10" s="231">
        <f>G10*(1+L10/100)</f>
        <v>0</v>
      </c>
      <c r="N10" s="223">
        <v>2.5999999999999998E-4</v>
      </c>
      <c r="O10" s="223">
        <f>ROUND(E10*N10,5)</f>
        <v>6.4999999999999997E-3</v>
      </c>
      <c r="P10" s="223">
        <v>0</v>
      </c>
      <c r="Q10" s="223">
        <f>ROUND(E10*P10,5)</f>
        <v>0</v>
      </c>
      <c r="R10" s="223"/>
      <c r="S10" s="223"/>
      <c r="T10" s="224">
        <v>0.2384</v>
      </c>
      <c r="U10" s="223">
        <f>ROUND(E10*T10,2)</f>
        <v>5.96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112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14">
        <v>3</v>
      </c>
      <c r="B11" s="220" t="s">
        <v>115</v>
      </c>
      <c r="C11" s="263" t="s">
        <v>116</v>
      </c>
      <c r="D11" s="222" t="s">
        <v>111</v>
      </c>
      <c r="E11" s="228">
        <v>1.05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0</v>
      </c>
      <c r="M11" s="231">
        <f>G11*(1+L11/100)</f>
        <v>0</v>
      </c>
      <c r="N11" s="223">
        <v>3.8000000000000002E-4</v>
      </c>
      <c r="O11" s="223">
        <f>ROUND(E11*N11,5)</f>
        <v>4.0000000000000002E-4</v>
      </c>
      <c r="P11" s="223">
        <v>0</v>
      </c>
      <c r="Q11" s="223">
        <f>ROUND(E11*P11,5)</f>
        <v>0</v>
      </c>
      <c r="R11" s="223"/>
      <c r="S11" s="223"/>
      <c r="T11" s="224">
        <v>2.5289999999999999</v>
      </c>
      <c r="U11" s="223">
        <f>ROUND(E11*T11,2)</f>
        <v>2.66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117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5">
      <c r="A12" s="215" t="s">
        <v>107</v>
      </c>
      <c r="B12" s="221" t="s">
        <v>60</v>
      </c>
      <c r="C12" s="264" t="s">
        <v>61</v>
      </c>
      <c r="D12" s="225"/>
      <c r="E12" s="229"/>
      <c r="F12" s="232"/>
      <c r="G12" s="232">
        <f>SUMIF(AE13:AE14,"&lt;&gt;NOR",G13:G14)</f>
        <v>0</v>
      </c>
      <c r="H12" s="232"/>
      <c r="I12" s="232">
        <f>SUM(I13:I14)</f>
        <v>0</v>
      </c>
      <c r="J12" s="232"/>
      <c r="K12" s="232">
        <f>SUM(K13:K14)</f>
        <v>0</v>
      </c>
      <c r="L12" s="232"/>
      <c r="M12" s="232">
        <f>SUM(M13:M14)</f>
        <v>0</v>
      </c>
      <c r="N12" s="226"/>
      <c r="O12" s="226">
        <f>SUM(O13:O14)</f>
        <v>0</v>
      </c>
      <c r="P12" s="226"/>
      <c r="Q12" s="226">
        <f>SUM(Q13:Q14)</f>
        <v>0</v>
      </c>
      <c r="R12" s="226"/>
      <c r="S12" s="226"/>
      <c r="T12" s="227"/>
      <c r="U12" s="226">
        <f>SUM(U13:U14)</f>
        <v>9</v>
      </c>
      <c r="AE12" t="s">
        <v>108</v>
      </c>
    </row>
    <row r="13" spans="1:60" ht="20.399999999999999" outlineLevel="1" x14ac:dyDescent="0.25">
      <c r="A13" s="214">
        <v>4</v>
      </c>
      <c r="B13" s="220" t="s">
        <v>118</v>
      </c>
      <c r="C13" s="263" t="s">
        <v>119</v>
      </c>
      <c r="D13" s="222" t="s">
        <v>120</v>
      </c>
      <c r="E13" s="228">
        <v>8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0</v>
      </c>
      <c r="M13" s="231">
        <f>G13*(1+L13/100)</f>
        <v>0</v>
      </c>
      <c r="N13" s="223">
        <v>0</v>
      </c>
      <c r="O13" s="223">
        <f>ROUND(E13*N13,5)</f>
        <v>0</v>
      </c>
      <c r="P13" s="223">
        <v>0</v>
      </c>
      <c r="Q13" s="223">
        <f>ROUND(E13*P13,5)</f>
        <v>0</v>
      </c>
      <c r="R13" s="223"/>
      <c r="S13" s="223"/>
      <c r="T13" s="224">
        <v>1</v>
      </c>
      <c r="U13" s="223">
        <f>ROUND(E13*T13,2)</f>
        <v>8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117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14">
        <v>5</v>
      </c>
      <c r="B14" s="220" t="s">
        <v>121</v>
      </c>
      <c r="C14" s="263" t="s">
        <v>122</v>
      </c>
      <c r="D14" s="222" t="s">
        <v>123</v>
      </c>
      <c r="E14" s="228">
        <v>1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0</v>
      </c>
      <c r="M14" s="231">
        <f>G14*(1+L14/100)</f>
        <v>0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1</v>
      </c>
      <c r="U14" s="223">
        <f>ROUND(E14*T14,2)</f>
        <v>1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117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5">
      <c r="A15" s="215" t="s">
        <v>107</v>
      </c>
      <c r="B15" s="221" t="s">
        <v>62</v>
      </c>
      <c r="C15" s="264" t="s">
        <v>63</v>
      </c>
      <c r="D15" s="225"/>
      <c r="E15" s="229"/>
      <c r="F15" s="232"/>
      <c r="G15" s="232">
        <f>SUMIF(AE16:AE16,"&lt;&gt;NOR",G16:G16)</f>
        <v>0</v>
      </c>
      <c r="H15" s="232"/>
      <c r="I15" s="232">
        <f>SUM(I16:I16)</f>
        <v>0</v>
      </c>
      <c r="J15" s="232"/>
      <c r="K15" s="232">
        <f>SUM(K16:K16)</f>
        <v>0</v>
      </c>
      <c r="L15" s="232"/>
      <c r="M15" s="232">
        <f>SUM(M16:M16)</f>
        <v>0</v>
      </c>
      <c r="N15" s="226"/>
      <c r="O15" s="226">
        <f>SUM(O16:O16)</f>
        <v>0</v>
      </c>
      <c r="P15" s="226"/>
      <c r="Q15" s="226">
        <f>SUM(Q16:Q16)</f>
        <v>0</v>
      </c>
      <c r="R15" s="226"/>
      <c r="S15" s="226"/>
      <c r="T15" s="227"/>
      <c r="U15" s="226">
        <f>SUM(U16:U16)</f>
        <v>0.45</v>
      </c>
      <c r="AE15" t="s">
        <v>108</v>
      </c>
    </row>
    <row r="16" spans="1:60" outlineLevel="1" x14ac:dyDescent="0.25">
      <c r="A16" s="214">
        <v>6</v>
      </c>
      <c r="B16" s="220" t="s">
        <v>124</v>
      </c>
      <c r="C16" s="263" t="s">
        <v>125</v>
      </c>
      <c r="D16" s="222" t="s">
        <v>111</v>
      </c>
      <c r="E16" s="228">
        <v>30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0</v>
      </c>
      <c r="M16" s="231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1.4999999999999999E-2</v>
      </c>
      <c r="U16" s="223">
        <f>ROUND(E16*T16,2)</f>
        <v>0.45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117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x14ac:dyDescent="0.25">
      <c r="A17" s="215" t="s">
        <v>107</v>
      </c>
      <c r="B17" s="221" t="s">
        <v>64</v>
      </c>
      <c r="C17" s="264" t="s">
        <v>65</v>
      </c>
      <c r="D17" s="225"/>
      <c r="E17" s="229"/>
      <c r="F17" s="232"/>
      <c r="G17" s="232">
        <f>SUMIF(AE18:AE30,"&lt;&gt;NOR",G18:G30)</f>
        <v>0</v>
      </c>
      <c r="H17" s="232"/>
      <c r="I17" s="232">
        <f>SUM(I18:I30)</f>
        <v>0</v>
      </c>
      <c r="J17" s="232"/>
      <c r="K17" s="232">
        <f>SUM(K18:K30)</f>
        <v>0</v>
      </c>
      <c r="L17" s="232"/>
      <c r="M17" s="232">
        <f>SUM(M18:M30)</f>
        <v>0</v>
      </c>
      <c r="N17" s="226"/>
      <c r="O17" s="226">
        <f>SUM(O18:O30)</f>
        <v>0.13485000000000003</v>
      </c>
      <c r="P17" s="226"/>
      <c r="Q17" s="226">
        <f>SUM(Q18:Q30)</f>
        <v>0</v>
      </c>
      <c r="R17" s="226"/>
      <c r="S17" s="226"/>
      <c r="T17" s="227"/>
      <c r="U17" s="226">
        <f>SUM(U18:U30)</f>
        <v>29.010000000000012</v>
      </c>
      <c r="AE17" t="s">
        <v>108</v>
      </c>
    </row>
    <row r="18" spans="1:60" outlineLevel="1" x14ac:dyDescent="0.25">
      <c r="A18" s="214">
        <v>7</v>
      </c>
      <c r="B18" s="220" t="s">
        <v>126</v>
      </c>
      <c r="C18" s="263" t="s">
        <v>127</v>
      </c>
      <c r="D18" s="222" t="s">
        <v>128</v>
      </c>
      <c r="E18" s="228">
        <v>4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0</v>
      </c>
      <c r="M18" s="231">
        <f>G18*(1+L18/100)</f>
        <v>0</v>
      </c>
      <c r="N18" s="223">
        <v>7.3999999999999999E-4</v>
      </c>
      <c r="O18" s="223">
        <f>ROUND(E18*N18,5)</f>
        <v>2.96E-3</v>
      </c>
      <c r="P18" s="223">
        <v>0</v>
      </c>
      <c r="Q18" s="223">
        <f>ROUND(E18*P18,5)</f>
        <v>0</v>
      </c>
      <c r="R18" s="223"/>
      <c r="S18" s="223"/>
      <c r="T18" s="224">
        <v>0.68279999999999996</v>
      </c>
      <c r="U18" s="223">
        <f>ROUND(E18*T18,2)</f>
        <v>2.73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117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14">
        <v>8</v>
      </c>
      <c r="B19" s="220" t="s">
        <v>129</v>
      </c>
      <c r="C19" s="263" t="s">
        <v>130</v>
      </c>
      <c r="D19" s="222" t="s">
        <v>128</v>
      </c>
      <c r="E19" s="228">
        <v>6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0</v>
      </c>
      <c r="M19" s="231">
        <f>G19*(1+L19/100)</f>
        <v>0</v>
      </c>
      <c r="N19" s="223">
        <v>1.1100000000000001E-3</v>
      </c>
      <c r="O19" s="223">
        <f>ROUND(E19*N19,5)</f>
        <v>6.6600000000000001E-3</v>
      </c>
      <c r="P19" s="223">
        <v>0</v>
      </c>
      <c r="Q19" s="223">
        <f>ROUND(E19*P19,5)</f>
        <v>0</v>
      </c>
      <c r="R19" s="223"/>
      <c r="S19" s="223"/>
      <c r="T19" s="224">
        <v>0.75470000000000004</v>
      </c>
      <c r="U19" s="223">
        <f>ROUND(E19*T19,2)</f>
        <v>4.53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117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14">
        <v>9</v>
      </c>
      <c r="B20" s="220" t="s">
        <v>131</v>
      </c>
      <c r="C20" s="263" t="s">
        <v>132</v>
      </c>
      <c r="D20" s="222" t="s">
        <v>128</v>
      </c>
      <c r="E20" s="228">
        <v>20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0</v>
      </c>
      <c r="M20" s="231">
        <f>G20*(1+L20/100)</f>
        <v>0</v>
      </c>
      <c r="N20" s="223">
        <v>6.0000000000000001E-3</v>
      </c>
      <c r="O20" s="223">
        <f>ROUND(E20*N20,5)</f>
        <v>0.12</v>
      </c>
      <c r="P20" s="223">
        <v>0</v>
      </c>
      <c r="Q20" s="223">
        <f>ROUND(E20*P20,5)</f>
        <v>0</v>
      </c>
      <c r="R20" s="223"/>
      <c r="S20" s="223"/>
      <c r="T20" s="224">
        <v>0.92569999999999997</v>
      </c>
      <c r="U20" s="223">
        <f>ROUND(E20*T20,2)</f>
        <v>18.510000000000002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117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14">
        <v>10</v>
      </c>
      <c r="B21" s="220" t="s">
        <v>133</v>
      </c>
      <c r="C21" s="263" t="s">
        <v>134</v>
      </c>
      <c r="D21" s="222" t="s">
        <v>135</v>
      </c>
      <c r="E21" s="228">
        <v>8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0</v>
      </c>
      <c r="M21" s="231">
        <f>G21*(1+L21/100)</f>
        <v>0</v>
      </c>
      <c r="N21" s="223">
        <v>1.7000000000000001E-4</v>
      </c>
      <c r="O21" s="223">
        <f>ROUND(E21*N21,5)</f>
        <v>1.3600000000000001E-3</v>
      </c>
      <c r="P21" s="223">
        <v>0</v>
      </c>
      <c r="Q21" s="223">
        <f>ROUND(E21*P21,5)</f>
        <v>0</v>
      </c>
      <c r="R21" s="223"/>
      <c r="S21" s="223"/>
      <c r="T21" s="224">
        <v>0.16500000000000001</v>
      </c>
      <c r="U21" s="223">
        <f>ROUND(E21*T21,2)</f>
        <v>1.32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117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14">
        <v>11</v>
      </c>
      <c r="B22" s="220" t="s">
        <v>136</v>
      </c>
      <c r="C22" s="263" t="s">
        <v>137</v>
      </c>
      <c r="D22" s="222" t="s">
        <v>135</v>
      </c>
      <c r="E22" s="228">
        <v>1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0</v>
      </c>
      <c r="M22" s="231">
        <f>G22*(1+L22/100)</f>
        <v>0</v>
      </c>
      <c r="N22" s="223">
        <v>1.1999999999999999E-3</v>
      </c>
      <c r="O22" s="223">
        <f>ROUND(E22*N22,5)</f>
        <v>1.1999999999999999E-3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138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14">
        <v>12</v>
      </c>
      <c r="B23" s="220" t="s">
        <v>139</v>
      </c>
      <c r="C23" s="263" t="s">
        <v>140</v>
      </c>
      <c r="D23" s="222" t="s">
        <v>135</v>
      </c>
      <c r="E23" s="228">
        <v>1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0</v>
      </c>
      <c r="M23" s="231">
        <f>G23*(1+L23/100)</f>
        <v>0</v>
      </c>
      <c r="N23" s="223">
        <v>2.15E-3</v>
      </c>
      <c r="O23" s="223">
        <f>ROUND(E23*N23,5)</f>
        <v>2.15E-3</v>
      </c>
      <c r="P23" s="223">
        <v>0</v>
      </c>
      <c r="Q23" s="223">
        <f>ROUND(E23*P23,5)</f>
        <v>0</v>
      </c>
      <c r="R23" s="223"/>
      <c r="S23" s="223"/>
      <c r="T23" s="224">
        <v>0.372</v>
      </c>
      <c r="U23" s="223">
        <f>ROUND(E23*T23,2)</f>
        <v>0.37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117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14">
        <v>13</v>
      </c>
      <c r="B24" s="220" t="s">
        <v>141</v>
      </c>
      <c r="C24" s="263" t="s">
        <v>142</v>
      </c>
      <c r="D24" s="222" t="s">
        <v>135</v>
      </c>
      <c r="E24" s="228">
        <v>1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0</v>
      </c>
      <c r="M24" s="231">
        <f>G24*(1+L24/100)</f>
        <v>0</v>
      </c>
      <c r="N24" s="223">
        <v>1.8000000000000001E-4</v>
      </c>
      <c r="O24" s="223">
        <f>ROUND(E24*N24,5)</f>
        <v>1.8000000000000001E-4</v>
      </c>
      <c r="P24" s="223">
        <v>0</v>
      </c>
      <c r="Q24" s="223">
        <f>ROUND(E24*P24,5)</f>
        <v>0</v>
      </c>
      <c r="R24" s="223"/>
      <c r="S24" s="223"/>
      <c r="T24" s="224">
        <v>0.16500000000000001</v>
      </c>
      <c r="U24" s="223">
        <f>ROUND(E24*T24,2)</f>
        <v>0.17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117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14">
        <v>14</v>
      </c>
      <c r="B25" s="220" t="s">
        <v>143</v>
      </c>
      <c r="C25" s="263" t="s">
        <v>144</v>
      </c>
      <c r="D25" s="222" t="s">
        <v>135</v>
      </c>
      <c r="E25" s="228">
        <v>1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0</v>
      </c>
      <c r="M25" s="231">
        <f>G25*(1+L25/100)</f>
        <v>0</v>
      </c>
      <c r="N25" s="223">
        <v>1.8000000000000001E-4</v>
      </c>
      <c r="O25" s="223">
        <f>ROUND(E25*N25,5)</f>
        <v>1.8000000000000001E-4</v>
      </c>
      <c r="P25" s="223">
        <v>0</v>
      </c>
      <c r="Q25" s="223">
        <f>ROUND(E25*P25,5)</f>
        <v>0</v>
      </c>
      <c r="R25" s="223"/>
      <c r="S25" s="223"/>
      <c r="T25" s="224">
        <v>0.16500000000000001</v>
      </c>
      <c r="U25" s="223">
        <f>ROUND(E25*T25,2)</f>
        <v>0.17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117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14">
        <v>15</v>
      </c>
      <c r="B26" s="220" t="s">
        <v>145</v>
      </c>
      <c r="C26" s="263" t="s">
        <v>146</v>
      </c>
      <c r="D26" s="222" t="s">
        <v>135</v>
      </c>
      <c r="E26" s="228">
        <v>1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0</v>
      </c>
      <c r="M26" s="231">
        <f>G26*(1+L26/100)</f>
        <v>0</v>
      </c>
      <c r="N26" s="223">
        <v>1.6000000000000001E-4</v>
      </c>
      <c r="O26" s="223">
        <f>ROUND(E26*N26,5)</f>
        <v>1.6000000000000001E-4</v>
      </c>
      <c r="P26" s="223">
        <v>0</v>
      </c>
      <c r="Q26" s="223">
        <f>ROUND(E26*P26,5)</f>
        <v>0</v>
      </c>
      <c r="R26" s="223"/>
      <c r="S26" s="223"/>
      <c r="T26" s="224">
        <v>0.16500000000000001</v>
      </c>
      <c r="U26" s="223">
        <f>ROUND(E26*T26,2)</f>
        <v>0.17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117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14">
        <v>16</v>
      </c>
      <c r="B27" s="220" t="s">
        <v>147</v>
      </c>
      <c r="C27" s="263" t="s">
        <v>148</v>
      </c>
      <c r="D27" s="222" t="s">
        <v>128</v>
      </c>
      <c r="E27" s="228">
        <v>10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0</v>
      </c>
      <c r="M27" s="231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4.2000000000000003E-2</v>
      </c>
      <c r="U27" s="223">
        <f>ROUND(E27*T27,2)</f>
        <v>0.42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117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14">
        <v>17</v>
      </c>
      <c r="B28" s="220" t="s">
        <v>149</v>
      </c>
      <c r="C28" s="263" t="s">
        <v>150</v>
      </c>
      <c r="D28" s="222" t="s">
        <v>128</v>
      </c>
      <c r="E28" s="228">
        <v>20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0</v>
      </c>
      <c r="M28" s="231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3.1E-2</v>
      </c>
      <c r="U28" s="223">
        <f>ROUND(E28*T28,2)</f>
        <v>0.62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117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14">
        <v>18</v>
      </c>
      <c r="B29" s="220" t="s">
        <v>151</v>
      </c>
      <c r="C29" s="263" t="s">
        <v>152</v>
      </c>
      <c r="D29" s="222" t="s">
        <v>0</v>
      </c>
      <c r="E29" s="228">
        <v>322.79000000000002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0</v>
      </c>
      <c r="M29" s="231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0</v>
      </c>
      <c r="U29" s="223">
        <f>ROUND(E29*T29,2)</f>
        <v>0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117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14">
        <v>19</v>
      </c>
      <c r="B30" s="220" t="s">
        <v>153</v>
      </c>
      <c r="C30" s="263" t="s">
        <v>154</v>
      </c>
      <c r="D30" s="222" t="s">
        <v>0</v>
      </c>
      <c r="E30" s="228">
        <v>322.79000000000002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0</v>
      </c>
      <c r="M30" s="231">
        <f>G30*(1+L30/100)</f>
        <v>0</v>
      </c>
      <c r="N30" s="223">
        <v>0</v>
      </c>
      <c r="O30" s="223">
        <f>ROUND(E30*N30,5)</f>
        <v>0</v>
      </c>
      <c r="P30" s="223">
        <v>0</v>
      </c>
      <c r="Q30" s="223">
        <f>ROUND(E30*P30,5)</f>
        <v>0</v>
      </c>
      <c r="R30" s="223"/>
      <c r="S30" s="223"/>
      <c r="T30" s="224">
        <v>0</v>
      </c>
      <c r="U30" s="223">
        <f>ROUND(E30*T30,2)</f>
        <v>0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117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5">
      <c r="A31" s="215" t="s">
        <v>107</v>
      </c>
      <c r="B31" s="221" t="s">
        <v>66</v>
      </c>
      <c r="C31" s="264" t="s">
        <v>67</v>
      </c>
      <c r="D31" s="225"/>
      <c r="E31" s="229"/>
      <c r="F31" s="232"/>
      <c r="G31" s="232">
        <f>SUMIF(AE32:AE32,"&lt;&gt;NOR",G32:G32)</f>
        <v>0</v>
      </c>
      <c r="H31" s="232"/>
      <c r="I31" s="232">
        <f>SUM(I32:I32)</f>
        <v>0</v>
      </c>
      <c r="J31" s="232"/>
      <c r="K31" s="232">
        <f>SUM(K32:K32)</f>
        <v>0</v>
      </c>
      <c r="L31" s="232"/>
      <c r="M31" s="232">
        <f>SUM(M32:M32)</f>
        <v>0</v>
      </c>
      <c r="N31" s="226"/>
      <c r="O31" s="226">
        <f>SUM(O32:O32)</f>
        <v>0</v>
      </c>
      <c r="P31" s="226"/>
      <c r="Q31" s="226">
        <f>SUM(Q32:Q32)</f>
        <v>0.63</v>
      </c>
      <c r="R31" s="226"/>
      <c r="S31" s="226"/>
      <c r="T31" s="227"/>
      <c r="U31" s="226">
        <f>SUM(U32:U32)</f>
        <v>3.44</v>
      </c>
      <c r="AE31" t="s">
        <v>108</v>
      </c>
    </row>
    <row r="32" spans="1:60" outlineLevel="1" x14ac:dyDescent="0.25">
      <c r="A32" s="214">
        <v>20</v>
      </c>
      <c r="B32" s="220" t="s">
        <v>155</v>
      </c>
      <c r="C32" s="263" t="s">
        <v>156</v>
      </c>
      <c r="D32" s="222" t="s">
        <v>123</v>
      </c>
      <c r="E32" s="228">
        <v>2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0</v>
      </c>
      <c r="M32" s="231">
        <f>G32*(1+L32/100)</f>
        <v>0</v>
      </c>
      <c r="N32" s="223">
        <v>0</v>
      </c>
      <c r="O32" s="223">
        <f>ROUND(E32*N32,5)</f>
        <v>0</v>
      </c>
      <c r="P32" s="223">
        <v>0.315</v>
      </c>
      <c r="Q32" s="223">
        <f>ROUND(E32*P32,5)</f>
        <v>0.63</v>
      </c>
      <c r="R32" s="223"/>
      <c r="S32" s="223"/>
      <c r="T32" s="224">
        <v>1.7210000000000001</v>
      </c>
      <c r="U32" s="223">
        <f>ROUND(E32*T32,2)</f>
        <v>3.44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117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5">
      <c r="A33" s="215" t="s">
        <v>107</v>
      </c>
      <c r="B33" s="221" t="s">
        <v>68</v>
      </c>
      <c r="C33" s="264" t="s">
        <v>69</v>
      </c>
      <c r="D33" s="225"/>
      <c r="E33" s="229"/>
      <c r="F33" s="232"/>
      <c r="G33" s="232">
        <f>SUMIF(AE34:AE50,"&lt;&gt;NOR",G34:G50)</f>
        <v>0</v>
      </c>
      <c r="H33" s="232"/>
      <c r="I33" s="232">
        <f>SUM(I34:I50)</f>
        <v>0</v>
      </c>
      <c r="J33" s="232"/>
      <c r="K33" s="232">
        <f>SUM(K34:K50)</f>
        <v>0</v>
      </c>
      <c r="L33" s="232"/>
      <c r="M33" s="232">
        <f>SUM(M34:M50)</f>
        <v>0</v>
      </c>
      <c r="N33" s="226"/>
      <c r="O33" s="226">
        <f>SUM(O34:O50)</f>
        <v>6.1339999999999999E-2</v>
      </c>
      <c r="P33" s="226"/>
      <c r="Q33" s="226">
        <f>SUM(Q34:Q50)</f>
        <v>1.29345</v>
      </c>
      <c r="R33" s="226"/>
      <c r="S33" s="226"/>
      <c r="T33" s="227"/>
      <c r="U33" s="226">
        <f>SUM(U34:U50)</f>
        <v>88.88</v>
      </c>
      <c r="AE33" t="s">
        <v>108</v>
      </c>
    </row>
    <row r="34" spans="1:60" outlineLevel="1" x14ac:dyDescent="0.25">
      <c r="A34" s="214">
        <v>21</v>
      </c>
      <c r="B34" s="220" t="s">
        <v>157</v>
      </c>
      <c r="C34" s="263" t="s">
        <v>158</v>
      </c>
      <c r="D34" s="222" t="s">
        <v>135</v>
      </c>
      <c r="E34" s="228">
        <v>2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0</v>
      </c>
      <c r="M34" s="231">
        <f>G34*(1+L34/100)</f>
        <v>0</v>
      </c>
      <c r="N34" s="223">
        <v>2.0000000000000001E-4</v>
      </c>
      <c r="O34" s="223">
        <f>ROUND(E34*N34,5)</f>
        <v>4.0000000000000002E-4</v>
      </c>
      <c r="P34" s="223">
        <v>0.54225000000000001</v>
      </c>
      <c r="Q34" s="223">
        <f>ROUND(E34*P34,5)</f>
        <v>1.0845</v>
      </c>
      <c r="R34" s="223"/>
      <c r="S34" s="223"/>
      <c r="T34" s="224">
        <v>10.917999999999999</v>
      </c>
      <c r="U34" s="223">
        <f>ROUND(E34*T34,2)</f>
        <v>21.84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117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14">
        <v>22</v>
      </c>
      <c r="B35" s="220" t="s">
        <v>159</v>
      </c>
      <c r="C35" s="263" t="s">
        <v>160</v>
      </c>
      <c r="D35" s="222" t="s">
        <v>135</v>
      </c>
      <c r="E35" s="228">
        <v>2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0</v>
      </c>
      <c r="M35" s="231">
        <f>G35*(1+L35/100)</f>
        <v>0</v>
      </c>
      <c r="N35" s="223">
        <v>7.9799999999999992E-3</v>
      </c>
      <c r="O35" s="223">
        <f>ROUND(E35*N35,5)</f>
        <v>1.5959999999999998E-2</v>
      </c>
      <c r="P35" s="223">
        <v>0</v>
      </c>
      <c r="Q35" s="223">
        <f>ROUND(E35*P35,5)</f>
        <v>0</v>
      </c>
      <c r="R35" s="223"/>
      <c r="S35" s="223"/>
      <c r="T35" s="224">
        <v>11.782999999999999</v>
      </c>
      <c r="U35" s="223">
        <f>ROUND(E35*T35,2)</f>
        <v>23.57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117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14">
        <v>23</v>
      </c>
      <c r="B36" s="220" t="s">
        <v>161</v>
      </c>
      <c r="C36" s="263" t="s">
        <v>162</v>
      </c>
      <c r="D36" s="222" t="s">
        <v>135</v>
      </c>
      <c r="E36" s="228">
        <v>2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0</v>
      </c>
      <c r="M36" s="231">
        <f>G36*(1+L36/100)</f>
        <v>0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1.258</v>
      </c>
      <c r="U36" s="223">
        <f>ROUND(E36*T36,2)</f>
        <v>2.52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117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0.399999999999999" outlineLevel="1" x14ac:dyDescent="0.25">
      <c r="A37" s="214">
        <v>24</v>
      </c>
      <c r="B37" s="220" t="s">
        <v>163</v>
      </c>
      <c r="C37" s="263" t="s">
        <v>164</v>
      </c>
      <c r="D37" s="222" t="s">
        <v>165</v>
      </c>
      <c r="E37" s="228">
        <v>3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0</v>
      </c>
      <c r="M37" s="231">
        <f>G37*(1+L37/100)</f>
        <v>0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</v>
      </c>
      <c r="U37" s="223">
        <f>ROUND(E37*T37,2)</f>
        <v>0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117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14">
        <v>25</v>
      </c>
      <c r="B38" s="220" t="s">
        <v>166</v>
      </c>
      <c r="C38" s="263" t="s">
        <v>167</v>
      </c>
      <c r="D38" s="222" t="s">
        <v>123</v>
      </c>
      <c r="E38" s="228">
        <v>3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0</v>
      </c>
      <c r="M38" s="231">
        <f>G38*(1+L38/100)</f>
        <v>0</v>
      </c>
      <c r="N38" s="223">
        <v>6.2E-4</v>
      </c>
      <c r="O38" s="223">
        <f>ROUND(E38*N38,5)</f>
        <v>1.8600000000000001E-3</v>
      </c>
      <c r="P38" s="223">
        <v>0</v>
      </c>
      <c r="Q38" s="223">
        <f>ROUND(E38*P38,5)</f>
        <v>0</v>
      </c>
      <c r="R38" s="223"/>
      <c r="S38" s="223"/>
      <c r="T38" s="224">
        <v>10.5261</v>
      </c>
      <c r="U38" s="223">
        <f>ROUND(E38*T38,2)</f>
        <v>31.58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117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14">
        <v>26</v>
      </c>
      <c r="B39" s="220" t="s">
        <v>168</v>
      </c>
      <c r="C39" s="263" t="s">
        <v>169</v>
      </c>
      <c r="D39" s="222" t="s">
        <v>165</v>
      </c>
      <c r="E39" s="228">
        <v>1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0</v>
      </c>
      <c r="M39" s="231">
        <f>G39*(1+L39/100)</f>
        <v>0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0</v>
      </c>
      <c r="U39" s="223">
        <f>ROUND(E39*T39,2)</f>
        <v>0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117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14">
        <v>27</v>
      </c>
      <c r="B40" s="220" t="s">
        <v>170</v>
      </c>
      <c r="C40" s="263" t="s">
        <v>171</v>
      </c>
      <c r="D40" s="222" t="s">
        <v>123</v>
      </c>
      <c r="E40" s="228">
        <v>1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0</v>
      </c>
      <c r="M40" s="231">
        <f>G40*(1+L40/100)</f>
        <v>0</v>
      </c>
      <c r="N40" s="223">
        <v>1.6500000000000001E-2</v>
      </c>
      <c r="O40" s="223">
        <f>ROUND(E40*N40,5)</f>
        <v>1.6500000000000001E-2</v>
      </c>
      <c r="P40" s="223">
        <v>0</v>
      </c>
      <c r="Q40" s="223">
        <f>ROUND(E40*P40,5)</f>
        <v>0</v>
      </c>
      <c r="R40" s="223"/>
      <c r="S40" s="223"/>
      <c r="T40" s="224">
        <v>1.788</v>
      </c>
      <c r="U40" s="223">
        <f>ROUND(E40*T40,2)</f>
        <v>1.79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117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14">
        <v>28</v>
      </c>
      <c r="B41" s="220" t="s">
        <v>172</v>
      </c>
      <c r="C41" s="263" t="s">
        <v>173</v>
      </c>
      <c r="D41" s="222" t="s">
        <v>165</v>
      </c>
      <c r="E41" s="228">
        <v>1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0</v>
      </c>
      <c r="M41" s="231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0</v>
      </c>
      <c r="U41" s="223">
        <f>ROUND(E41*T41,2)</f>
        <v>0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117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14">
        <v>29</v>
      </c>
      <c r="B42" s="220" t="s">
        <v>174</v>
      </c>
      <c r="C42" s="263" t="s">
        <v>175</v>
      </c>
      <c r="D42" s="222" t="s">
        <v>123</v>
      </c>
      <c r="E42" s="228">
        <v>1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0</v>
      </c>
      <c r="M42" s="231">
        <f>G42*(1+L42/100)</f>
        <v>0</v>
      </c>
      <c r="N42" s="223">
        <v>2.1069999999999998E-2</v>
      </c>
      <c r="O42" s="223">
        <f>ROUND(E42*N42,5)</f>
        <v>2.1069999999999998E-2</v>
      </c>
      <c r="P42" s="223">
        <v>0</v>
      </c>
      <c r="Q42" s="223">
        <f>ROUND(E42*P42,5)</f>
        <v>0</v>
      </c>
      <c r="R42" s="223"/>
      <c r="S42" s="223"/>
      <c r="T42" s="224">
        <v>2.1640000000000001</v>
      </c>
      <c r="U42" s="223">
        <f>ROUND(E42*T42,2)</f>
        <v>2.16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117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14">
        <v>30</v>
      </c>
      <c r="B43" s="220" t="s">
        <v>176</v>
      </c>
      <c r="C43" s="263" t="s">
        <v>177</v>
      </c>
      <c r="D43" s="222" t="s">
        <v>165</v>
      </c>
      <c r="E43" s="228">
        <v>1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0</v>
      </c>
      <c r="M43" s="231">
        <f>G43*(1+L43/100)</f>
        <v>0</v>
      </c>
      <c r="N43" s="223">
        <v>0</v>
      </c>
      <c r="O43" s="223">
        <f>ROUND(E43*N43,5)</f>
        <v>0</v>
      </c>
      <c r="P43" s="223">
        <v>0</v>
      </c>
      <c r="Q43" s="223">
        <f>ROUND(E43*P43,5)</f>
        <v>0</v>
      </c>
      <c r="R43" s="223"/>
      <c r="S43" s="223"/>
      <c r="T43" s="224">
        <v>0</v>
      </c>
      <c r="U43" s="223">
        <f>ROUND(E43*T43,2)</f>
        <v>0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117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14">
        <v>31</v>
      </c>
      <c r="B44" s="220" t="s">
        <v>178</v>
      </c>
      <c r="C44" s="263" t="s">
        <v>179</v>
      </c>
      <c r="D44" s="222" t="s">
        <v>165</v>
      </c>
      <c r="E44" s="228">
        <v>1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0</v>
      </c>
      <c r="M44" s="231">
        <f>G44*(1+L44/100)</f>
        <v>0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117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14">
        <v>32</v>
      </c>
      <c r="B45" s="220" t="s">
        <v>180</v>
      </c>
      <c r="C45" s="263" t="s">
        <v>181</v>
      </c>
      <c r="D45" s="222" t="s">
        <v>123</v>
      </c>
      <c r="E45" s="228">
        <v>1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0</v>
      </c>
      <c r="M45" s="231">
        <f>G45*(1+L45/100)</f>
        <v>0</v>
      </c>
      <c r="N45" s="223">
        <v>0</v>
      </c>
      <c r="O45" s="223">
        <f>ROUND(E45*N45,5)</f>
        <v>0</v>
      </c>
      <c r="P45" s="223">
        <v>0</v>
      </c>
      <c r="Q45" s="223">
        <f>ROUND(E45*P45,5)</f>
        <v>0</v>
      </c>
      <c r="R45" s="223"/>
      <c r="S45" s="223"/>
      <c r="T45" s="224">
        <v>0</v>
      </c>
      <c r="U45" s="223">
        <f>ROUND(E45*T45,2)</f>
        <v>0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117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14">
        <v>33</v>
      </c>
      <c r="B46" s="220" t="s">
        <v>182</v>
      </c>
      <c r="C46" s="263" t="s">
        <v>183</v>
      </c>
      <c r="D46" s="222" t="s">
        <v>123</v>
      </c>
      <c r="E46" s="228">
        <v>1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0</v>
      </c>
      <c r="M46" s="231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117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14">
        <v>34</v>
      </c>
      <c r="B47" s="220" t="s">
        <v>184</v>
      </c>
      <c r="C47" s="263" t="s">
        <v>185</v>
      </c>
      <c r="D47" s="222" t="s">
        <v>128</v>
      </c>
      <c r="E47" s="228">
        <v>15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0</v>
      </c>
      <c r="M47" s="231">
        <f>G47*(1+L47/100)</f>
        <v>0</v>
      </c>
      <c r="N47" s="223">
        <v>3.6999999999999999E-4</v>
      </c>
      <c r="O47" s="223">
        <f>ROUND(E47*N47,5)</f>
        <v>5.5500000000000002E-3</v>
      </c>
      <c r="P47" s="223">
        <v>0</v>
      </c>
      <c r="Q47" s="223">
        <f>ROUND(E47*P47,5)</f>
        <v>0</v>
      </c>
      <c r="R47" s="223"/>
      <c r="S47" s="223"/>
      <c r="T47" s="224">
        <v>3.1E-2</v>
      </c>
      <c r="U47" s="223">
        <f>ROUND(E47*T47,2)</f>
        <v>0.47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117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14">
        <v>35</v>
      </c>
      <c r="B48" s="220" t="s">
        <v>186</v>
      </c>
      <c r="C48" s="263" t="s">
        <v>187</v>
      </c>
      <c r="D48" s="222" t="s">
        <v>128</v>
      </c>
      <c r="E48" s="228">
        <v>15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0</v>
      </c>
      <c r="M48" s="231">
        <f>G48*(1+L48/100)</f>
        <v>0</v>
      </c>
      <c r="N48" s="223">
        <v>0</v>
      </c>
      <c r="O48" s="223">
        <f>ROUND(E48*N48,5)</f>
        <v>0</v>
      </c>
      <c r="P48" s="223">
        <v>1.393E-2</v>
      </c>
      <c r="Q48" s="223">
        <f>ROUND(E48*P48,5)</f>
        <v>0.20895</v>
      </c>
      <c r="R48" s="223"/>
      <c r="S48" s="223"/>
      <c r="T48" s="224">
        <v>0.33</v>
      </c>
      <c r="U48" s="223">
        <f>ROUND(E48*T48,2)</f>
        <v>4.95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117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14">
        <v>36</v>
      </c>
      <c r="B49" s="220" t="s">
        <v>188</v>
      </c>
      <c r="C49" s="263" t="s">
        <v>189</v>
      </c>
      <c r="D49" s="222" t="s">
        <v>0</v>
      </c>
      <c r="E49" s="228">
        <v>5738.05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0</v>
      </c>
      <c r="M49" s="231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117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5">
      <c r="A50" s="214">
        <v>37</v>
      </c>
      <c r="B50" s="220" t="s">
        <v>190</v>
      </c>
      <c r="C50" s="263" t="s">
        <v>191</v>
      </c>
      <c r="D50" s="222" t="s">
        <v>0</v>
      </c>
      <c r="E50" s="228">
        <v>5738.05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0</v>
      </c>
      <c r="M50" s="231">
        <f>G50*(1+L50/100)</f>
        <v>0</v>
      </c>
      <c r="N50" s="223">
        <v>0</v>
      </c>
      <c r="O50" s="223">
        <f>ROUND(E50*N50,5)</f>
        <v>0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117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5">
      <c r="A51" s="215" t="s">
        <v>107</v>
      </c>
      <c r="B51" s="221" t="s">
        <v>70</v>
      </c>
      <c r="C51" s="264" t="s">
        <v>71</v>
      </c>
      <c r="D51" s="225"/>
      <c r="E51" s="229"/>
      <c r="F51" s="232"/>
      <c r="G51" s="232">
        <f>SUMIF(AE52:AE65,"&lt;&gt;NOR",G52:G65)</f>
        <v>0</v>
      </c>
      <c r="H51" s="232"/>
      <c r="I51" s="232">
        <f>SUM(I52:I65)</f>
        <v>0</v>
      </c>
      <c r="J51" s="232"/>
      <c r="K51" s="232">
        <f>SUM(K52:K65)</f>
        <v>0</v>
      </c>
      <c r="L51" s="232"/>
      <c r="M51" s="232">
        <f>SUM(M52:M65)</f>
        <v>0</v>
      </c>
      <c r="N51" s="226"/>
      <c r="O51" s="226">
        <f>SUM(O52:O65)</f>
        <v>6.5360000000000001E-2</v>
      </c>
      <c r="P51" s="226"/>
      <c r="Q51" s="226">
        <f>SUM(Q52:Q65)</f>
        <v>1.06792</v>
      </c>
      <c r="R51" s="226"/>
      <c r="S51" s="226"/>
      <c r="T51" s="227"/>
      <c r="U51" s="226">
        <f>SUM(U52:U65)</f>
        <v>13.409999999999998</v>
      </c>
      <c r="AE51" t="s">
        <v>108</v>
      </c>
    </row>
    <row r="52" spans="1:60" ht="20.399999999999999" outlineLevel="1" x14ac:dyDescent="0.25">
      <c r="A52" s="214">
        <v>38</v>
      </c>
      <c r="B52" s="220" t="s">
        <v>192</v>
      </c>
      <c r="C52" s="263" t="s">
        <v>193</v>
      </c>
      <c r="D52" s="222" t="s">
        <v>165</v>
      </c>
      <c r="E52" s="228">
        <v>1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0</v>
      </c>
      <c r="M52" s="231">
        <f>G52*(1+L52/100)</f>
        <v>0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</v>
      </c>
      <c r="U52" s="223">
        <f>ROUND(E52*T52,2)</f>
        <v>0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117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14">
        <v>39</v>
      </c>
      <c r="B53" s="220" t="s">
        <v>194</v>
      </c>
      <c r="C53" s="263" t="s">
        <v>195</v>
      </c>
      <c r="D53" s="222" t="s">
        <v>123</v>
      </c>
      <c r="E53" s="228">
        <v>1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0</v>
      </c>
      <c r="M53" s="231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0</v>
      </c>
      <c r="U53" s="223">
        <f>ROUND(E53*T53,2)</f>
        <v>0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117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14">
        <v>40</v>
      </c>
      <c r="B54" s="220" t="s">
        <v>196</v>
      </c>
      <c r="C54" s="263" t="s">
        <v>197</v>
      </c>
      <c r="D54" s="222" t="s">
        <v>165</v>
      </c>
      <c r="E54" s="228">
        <v>2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0</v>
      </c>
      <c r="M54" s="231">
        <f>G54*(1+L54/100)</f>
        <v>0</v>
      </c>
      <c r="N54" s="223">
        <v>2.2200000000000001E-2</v>
      </c>
      <c r="O54" s="223">
        <f>ROUND(E54*N54,5)</f>
        <v>4.4400000000000002E-2</v>
      </c>
      <c r="P54" s="223">
        <v>0</v>
      </c>
      <c r="Q54" s="223">
        <f>ROUND(E54*P54,5)</f>
        <v>0</v>
      </c>
      <c r="R54" s="223"/>
      <c r="S54" s="223"/>
      <c r="T54" s="224">
        <v>0</v>
      </c>
      <c r="U54" s="223">
        <f>ROUND(E54*T54,2)</f>
        <v>0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138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5">
      <c r="A55" s="214">
        <v>41</v>
      </c>
      <c r="B55" s="220" t="s">
        <v>198</v>
      </c>
      <c r="C55" s="263" t="s">
        <v>199</v>
      </c>
      <c r="D55" s="222" t="s">
        <v>123</v>
      </c>
      <c r="E55" s="228">
        <v>2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0</v>
      </c>
      <c r="M55" s="231">
        <f>G55*(1+L55/100)</f>
        <v>0</v>
      </c>
      <c r="N55" s="223">
        <v>4.7600000000000003E-3</v>
      </c>
      <c r="O55" s="223">
        <f>ROUND(E55*N55,5)</f>
        <v>9.5200000000000007E-3</v>
      </c>
      <c r="P55" s="223">
        <v>0</v>
      </c>
      <c r="Q55" s="223">
        <f>ROUND(E55*P55,5)</f>
        <v>0</v>
      </c>
      <c r="R55" s="223"/>
      <c r="S55" s="223"/>
      <c r="T55" s="224">
        <v>2.1059999999999999</v>
      </c>
      <c r="U55" s="223">
        <f>ROUND(E55*T55,2)</f>
        <v>4.21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117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14">
        <v>42</v>
      </c>
      <c r="B56" s="220" t="s">
        <v>200</v>
      </c>
      <c r="C56" s="263" t="s">
        <v>201</v>
      </c>
      <c r="D56" s="222" t="s">
        <v>165</v>
      </c>
      <c r="E56" s="228">
        <v>2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0</v>
      </c>
      <c r="M56" s="231">
        <f>G56*(1+L56/100)</f>
        <v>0</v>
      </c>
      <c r="N56" s="223">
        <v>0</v>
      </c>
      <c r="O56" s="223">
        <f>ROUND(E56*N56,5)</f>
        <v>0</v>
      </c>
      <c r="P56" s="223">
        <v>0</v>
      </c>
      <c r="Q56" s="223">
        <f>ROUND(E56*P56,5)</f>
        <v>0</v>
      </c>
      <c r="R56" s="223"/>
      <c r="S56" s="223"/>
      <c r="T56" s="224">
        <v>0</v>
      </c>
      <c r="U56" s="223">
        <f>ROUND(E56*T56,2)</f>
        <v>0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117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5">
      <c r="A57" s="214">
        <v>43</v>
      </c>
      <c r="B57" s="220" t="s">
        <v>202</v>
      </c>
      <c r="C57" s="263" t="s">
        <v>203</v>
      </c>
      <c r="D57" s="222" t="s">
        <v>123</v>
      </c>
      <c r="E57" s="228">
        <v>10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0</v>
      </c>
      <c r="M57" s="231">
        <f>G57*(1+L57/100)</f>
        <v>0</v>
      </c>
      <c r="N57" s="223">
        <v>1.1299999999999999E-3</v>
      </c>
      <c r="O57" s="223">
        <f>ROUND(E57*N57,5)</f>
        <v>1.1299999999999999E-2</v>
      </c>
      <c r="P57" s="223">
        <v>0</v>
      </c>
      <c r="Q57" s="223">
        <f>ROUND(E57*P57,5)</f>
        <v>0</v>
      </c>
      <c r="R57" s="223"/>
      <c r="S57" s="223"/>
      <c r="T57" s="224">
        <v>0.114</v>
      </c>
      <c r="U57" s="223">
        <f>ROUND(E57*T57,2)</f>
        <v>1.1399999999999999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117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14">
        <v>44</v>
      </c>
      <c r="B58" s="220" t="s">
        <v>204</v>
      </c>
      <c r="C58" s="263" t="s">
        <v>205</v>
      </c>
      <c r="D58" s="222" t="s">
        <v>123</v>
      </c>
      <c r="E58" s="228">
        <v>3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0</v>
      </c>
      <c r="M58" s="231">
        <f>G58*(1+L58/100)</f>
        <v>0</v>
      </c>
      <c r="N58" s="223">
        <v>0</v>
      </c>
      <c r="O58" s="223">
        <f>ROUND(E58*N58,5)</f>
        <v>0</v>
      </c>
      <c r="P58" s="223">
        <v>0</v>
      </c>
      <c r="Q58" s="223">
        <f>ROUND(E58*P58,5)</f>
        <v>0</v>
      </c>
      <c r="R58" s="223"/>
      <c r="S58" s="223"/>
      <c r="T58" s="224">
        <v>0.28100000000000003</v>
      </c>
      <c r="U58" s="223">
        <f>ROUND(E58*T58,2)</f>
        <v>0.84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117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0.399999999999999" outlineLevel="1" x14ac:dyDescent="0.25">
      <c r="A59" s="214">
        <v>45</v>
      </c>
      <c r="B59" s="220" t="s">
        <v>206</v>
      </c>
      <c r="C59" s="263" t="s">
        <v>207</v>
      </c>
      <c r="D59" s="222" t="s">
        <v>165</v>
      </c>
      <c r="E59" s="228">
        <v>3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0</v>
      </c>
      <c r="M59" s="231">
        <f>G59*(1+L59/100)</f>
        <v>0</v>
      </c>
      <c r="N59" s="223">
        <v>0</v>
      </c>
      <c r="O59" s="223">
        <f>ROUND(E59*N59,5)</f>
        <v>0</v>
      </c>
      <c r="P59" s="223">
        <v>0</v>
      </c>
      <c r="Q59" s="223">
        <f>ROUND(E59*P59,5)</f>
        <v>0</v>
      </c>
      <c r="R59" s="223"/>
      <c r="S59" s="223"/>
      <c r="T59" s="224">
        <v>0</v>
      </c>
      <c r="U59" s="223">
        <f>ROUND(E59*T59,2)</f>
        <v>0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117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0.399999999999999" outlineLevel="1" x14ac:dyDescent="0.25">
      <c r="A60" s="214">
        <v>46</v>
      </c>
      <c r="B60" s="220" t="s">
        <v>208</v>
      </c>
      <c r="C60" s="263" t="s">
        <v>209</v>
      </c>
      <c r="D60" s="222" t="s">
        <v>165</v>
      </c>
      <c r="E60" s="228">
        <v>1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0</v>
      </c>
      <c r="M60" s="231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</v>
      </c>
      <c r="U60" s="223">
        <f>ROUND(E60*T60,2)</f>
        <v>0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117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14">
        <v>47</v>
      </c>
      <c r="B61" s="220" t="s">
        <v>210</v>
      </c>
      <c r="C61" s="263" t="s">
        <v>211</v>
      </c>
      <c r="D61" s="222" t="s">
        <v>135</v>
      </c>
      <c r="E61" s="228">
        <v>2</v>
      </c>
      <c r="F61" s="230">
        <f>H61+J61</f>
        <v>0</v>
      </c>
      <c r="G61" s="231">
        <f>ROUND(E61*F61,2)</f>
        <v>0</v>
      </c>
      <c r="H61" s="231"/>
      <c r="I61" s="231">
        <f>ROUND(E61*H61,2)</f>
        <v>0</v>
      </c>
      <c r="J61" s="231"/>
      <c r="K61" s="231">
        <f>ROUND(E61*J61,2)</f>
        <v>0</v>
      </c>
      <c r="L61" s="231">
        <v>0</v>
      </c>
      <c r="M61" s="231">
        <f>G61*(1+L61/100)</f>
        <v>0</v>
      </c>
      <c r="N61" s="223">
        <v>0</v>
      </c>
      <c r="O61" s="223">
        <f>ROUND(E61*N61,5)</f>
        <v>0</v>
      </c>
      <c r="P61" s="223">
        <v>0.51195999999999997</v>
      </c>
      <c r="Q61" s="223">
        <f>ROUND(E61*P61,5)</f>
        <v>1.0239199999999999</v>
      </c>
      <c r="R61" s="223"/>
      <c r="S61" s="223"/>
      <c r="T61" s="224">
        <v>2.4780000000000002</v>
      </c>
      <c r="U61" s="223">
        <f>ROUND(E61*T61,2)</f>
        <v>4.96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117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14">
        <v>48</v>
      </c>
      <c r="B62" s="220" t="s">
        <v>212</v>
      </c>
      <c r="C62" s="263" t="s">
        <v>213</v>
      </c>
      <c r="D62" s="222" t="s">
        <v>135</v>
      </c>
      <c r="E62" s="228">
        <v>2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0</v>
      </c>
      <c r="M62" s="231">
        <f>G62*(1+L62/100)</f>
        <v>0</v>
      </c>
      <c r="N62" s="223">
        <v>0</v>
      </c>
      <c r="O62" s="223">
        <f>ROUND(E62*N62,5)</f>
        <v>0</v>
      </c>
      <c r="P62" s="223">
        <v>0</v>
      </c>
      <c r="Q62" s="223">
        <f>ROUND(E62*P62,5)</f>
        <v>0</v>
      </c>
      <c r="R62" s="223"/>
      <c r="S62" s="223"/>
      <c r="T62" s="224">
        <v>0.63</v>
      </c>
      <c r="U62" s="223">
        <f>ROUND(E62*T62,2)</f>
        <v>1.26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117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14">
        <v>49</v>
      </c>
      <c r="B63" s="220" t="s">
        <v>214</v>
      </c>
      <c r="C63" s="263" t="s">
        <v>215</v>
      </c>
      <c r="D63" s="222" t="s">
        <v>135</v>
      </c>
      <c r="E63" s="228">
        <v>2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0</v>
      </c>
      <c r="M63" s="231">
        <f>G63*(1+L63/100)</f>
        <v>0</v>
      </c>
      <c r="N63" s="223">
        <v>6.9999999999999994E-5</v>
      </c>
      <c r="O63" s="223">
        <f>ROUND(E63*N63,5)</f>
        <v>1.3999999999999999E-4</v>
      </c>
      <c r="P63" s="223">
        <v>2.1999999999999999E-2</v>
      </c>
      <c r="Q63" s="223">
        <f>ROUND(E63*P63,5)</f>
        <v>4.3999999999999997E-2</v>
      </c>
      <c r="R63" s="223"/>
      <c r="S63" s="223"/>
      <c r="T63" s="224">
        <v>0.5</v>
      </c>
      <c r="U63" s="223">
        <f>ROUND(E63*T63,2)</f>
        <v>1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117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14">
        <v>50</v>
      </c>
      <c r="B64" s="220" t="s">
        <v>216</v>
      </c>
      <c r="C64" s="263" t="s">
        <v>217</v>
      </c>
      <c r="D64" s="222" t="s">
        <v>0</v>
      </c>
      <c r="E64" s="228">
        <v>2449.4349999999999</v>
      </c>
      <c r="F64" s="230">
        <f>H64+J64</f>
        <v>0</v>
      </c>
      <c r="G64" s="231">
        <f>ROUND(E64*F64,2)</f>
        <v>0</v>
      </c>
      <c r="H64" s="231"/>
      <c r="I64" s="231">
        <f>ROUND(E64*H64,2)</f>
        <v>0</v>
      </c>
      <c r="J64" s="231"/>
      <c r="K64" s="231">
        <f>ROUND(E64*J64,2)</f>
        <v>0</v>
      </c>
      <c r="L64" s="231">
        <v>0</v>
      </c>
      <c r="M64" s="231">
        <f>G64*(1+L64/100)</f>
        <v>0</v>
      </c>
      <c r="N64" s="223">
        <v>0</v>
      </c>
      <c r="O64" s="223">
        <f>ROUND(E64*N64,5)</f>
        <v>0</v>
      </c>
      <c r="P64" s="223">
        <v>0</v>
      </c>
      <c r="Q64" s="223">
        <f>ROUND(E64*P64,5)</f>
        <v>0</v>
      </c>
      <c r="R64" s="223"/>
      <c r="S64" s="223"/>
      <c r="T64" s="224">
        <v>0</v>
      </c>
      <c r="U64" s="223">
        <f>ROUND(E64*T64,2)</f>
        <v>0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117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5">
      <c r="A65" s="214">
        <v>51</v>
      </c>
      <c r="B65" s="220" t="s">
        <v>218</v>
      </c>
      <c r="C65" s="263" t="s">
        <v>219</v>
      </c>
      <c r="D65" s="222" t="s">
        <v>0</v>
      </c>
      <c r="E65" s="228">
        <v>2449.4349999999999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0</v>
      </c>
      <c r="M65" s="231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0</v>
      </c>
      <c r="U65" s="223">
        <f>ROUND(E65*T65,2)</f>
        <v>0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117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x14ac:dyDescent="0.25">
      <c r="A66" s="215" t="s">
        <v>107</v>
      </c>
      <c r="B66" s="221" t="s">
        <v>72</v>
      </c>
      <c r="C66" s="264" t="s">
        <v>73</v>
      </c>
      <c r="D66" s="225"/>
      <c r="E66" s="229"/>
      <c r="F66" s="232"/>
      <c r="G66" s="232">
        <f>SUMIF(AE67:AE85,"&lt;&gt;NOR",G67:G85)</f>
        <v>0</v>
      </c>
      <c r="H66" s="232"/>
      <c r="I66" s="232">
        <f>SUM(I67:I85)</f>
        <v>0</v>
      </c>
      <c r="J66" s="232"/>
      <c r="K66" s="232">
        <f>SUM(K67:K85)</f>
        <v>0</v>
      </c>
      <c r="L66" s="232"/>
      <c r="M66" s="232">
        <f>SUM(M67:M85)</f>
        <v>0</v>
      </c>
      <c r="N66" s="226"/>
      <c r="O66" s="226">
        <f>SUM(O67:O85)</f>
        <v>0.57257999999999998</v>
      </c>
      <c r="P66" s="226"/>
      <c r="Q66" s="226">
        <f>SUM(Q67:Q85)</f>
        <v>0.24049999999999999</v>
      </c>
      <c r="R66" s="226"/>
      <c r="S66" s="226"/>
      <c r="T66" s="227"/>
      <c r="U66" s="226">
        <f>SUM(U67:U85)</f>
        <v>36.909999999999989</v>
      </c>
      <c r="AE66" t="s">
        <v>108</v>
      </c>
    </row>
    <row r="67" spans="1:60" outlineLevel="1" x14ac:dyDescent="0.25">
      <c r="A67" s="214">
        <v>52</v>
      </c>
      <c r="B67" s="220" t="s">
        <v>220</v>
      </c>
      <c r="C67" s="263" t="s">
        <v>221</v>
      </c>
      <c r="D67" s="222" t="s">
        <v>128</v>
      </c>
      <c r="E67" s="228">
        <v>2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0</v>
      </c>
      <c r="M67" s="231">
        <f>G67*(1+L67/100)</f>
        <v>0</v>
      </c>
      <c r="N67" s="223">
        <v>6.2100000000000002E-3</v>
      </c>
      <c r="O67" s="223">
        <f>ROUND(E67*N67,5)</f>
        <v>1.242E-2</v>
      </c>
      <c r="P67" s="223">
        <v>0</v>
      </c>
      <c r="Q67" s="223">
        <f>ROUND(E67*P67,5)</f>
        <v>0</v>
      </c>
      <c r="R67" s="223"/>
      <c r="S67" s="223"/>
      <c r="T67" s="224">
        <v>0.505</v>
      </c>
      <c r="U67" s="223">
        <f>ROUND(E67*T67,2)</f>
        <v>1.01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117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5">
      <c r="A68" s="214">
        <v>53</v>
      </c>
      <c r="B68" s="220" t="s">
        <v>222</v>
      </c>
      <c r="C68" s="263" t="s">
        <v>223</v>
      </c>
      <c r="D68" s="222" t="s">
        <v>128</v>
      </c>
      <c r="E68" s="228">
        <v>6.5</v>
      </c>
      <c r="F68" s="230">
        <f>H68+J68</f>
        <v>0</v>
      </c>
      <c r="G68" s="231">
        <f>ROUND(E68*F68,2)</f>
        <v>0</v>
      </c>
      <c r="H68" s="231"/>
      <c r="I68" s="231">
        <f>ROUND(E68*H68,2)</f>
        <v>0</v>
      </c>
      <c r="J68" s="231"/>
      <c r="K68" s="231">
        <f>ROUND(E68*J68,2)</f>
        <v>0</v>
      </c>
      <c r="L68" s="231">
        <v>0</v>
      </c>
      <c r="M68" s="231">
        <f>G68*(1+L68/100)</f>
        <v>0</v>
      </c>
      <c r="N68" s="223">
        <v>8.2699999999999996E-3</v>
      </c>
      <c r="O68" s="223">
        <f>ROUND(E68*N68,5)</f>
        <v>5.3760000000000002E-2</v>
      </c>
      <c r="P68" s="223">
        <v>0</v>
      </c>
      <c r="Q68" s="223">
        <f>ROUND(E68*P68,5)</f>
        <v>0</v>
      </c>
      <c r="R68" s="223"/>
      <c r="S68" s="223"/>
      <c r="T68" s="224">
        <v>0.73499999999999999</v>
      </c>
      <c r="U68" s="223">
        <f>ROUND(E68*T68,2)</f>
        <v>4.78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117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5">
      <c r="A69" s="214">
        <v>54</v>
      </c>
      <c r="B69" s="220" t="s">
        <v>224</v>
      </c>
      <c r="C69" s="263" t="s">
        <v>225</v>
      </c>
      <c r="D69" s="222" t="s">
        <v>128</v>
      </c>
      <c r="E69" s="228">
        <v>16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0</v>
      </c>
      <c r="M69" s="231">
        <f>G69*(1+L69/100)</f>
        <v>0</v>
      </c>
      <c r="N69" s="223">
        <v>7.4099999999999999E-3</v>
      </c>
      <c r="O69" s="223">
        <f>ROUND(E69*N69,5)</f>
        <v>0.11856</v>
      </c>
      <c r="P69" s="223">
        <v>0</v>
      </c>
      <c r="Q69" s="223">
        <f>ROUND(E69*P69,5)</f>
        <v>0</v>
      </c>
      <c r="R69" s="223"/>
      <c r="S69" s="223"/>
      <c r="T69" s="224">
        <v>0.53200000000000003</v>
      </c>
      <c r="U69" s="223">
        <f>ROUND(E69*T69,2)</f>
        <v>8.51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117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14">
        <v>55</v>
      </c>
      <c r="B70" s="220" t="s">
        <v>226</v>
      </c>
      <c r="C70" s="263" t="s">
        <v>227</v>
      </c>
      <c r="D70" s="222" t="s">
        <v>128</v>
      </c>
      <c r="E70" s="228">
        <v>4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0</v>
      </c>
      <c r="M70" s="231">
        <f>G70*(1+L70/100)</f>
        <v>0</v>
      </c>
      <c r="N70" s="223">
        <v>9.5099999999999994E-3</v>
      </c>
      <c r="O70" s="223">
        <f>ROUND(E70*N70,5)</f>
        <v>3.8039999999999997E-2</v>
      </c>
      <c r="P70" s="223">
        <v>0</v>
      </c>
      <c r="Q70" s="223">
        <f>ROUND(E70*P70,5)</f>
        <v>0</v>
      </c>
      <c r="R70" s="223"/>
      <c r="S70" s="223"/>
      <c r="T70" s="224">
        <v>0.55000000000000004</v>
      </c>
      <c r="U70" s="223">
        <f>ROUND(E70*T70,2)</f>
        <v>2.2000000000000002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117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14">
        <v>56</v>
      </c>
      <c r="B71" s="220" t="s">
        <v>228</v>
      </c>
      <c r="C71" s="263" t="s">
        <v>229</v>
      </c>
      <c r="D71" s="222" t="s">
        <v>128</v>
      </c>
      <c r="E71" s="228">
        <v>22</v>
      </c>
      <c r="F71" s="230">
        <f>H71+J71</f>
        <v>0</v>
      </c>
      <c r="G71" s="231">
        <f>ROUND(E71*F71,2)</f>
        <v>0</v>
      </c>
      <c r="H71" s="231"/>
      <c r="I71" s="231">
        <f>ROUND(E71*H71,2)</f>
        <v>0</v>
      </c>
      <c r="J71" s="231"/>
      <c r="K71" s="231">
        <f>ROUND(E71*J71,2)</f>
        <v>0</v>
      </c>
      <c r="L71" s="231">
        <v>0</v>
      </c>
      <c r="M71" s="231">
        <f>G71*(1+L71/100)</f>
        <v>0</v>
      </c>
      <c r="N71" s="223">
        <v>1.1900000000000001E-2</v>
      </c>
      <c r="O71" s="223">
        <f>ROUND(E71*N71,5)</f>
        <v>0.26179999999999998</v>
      </c>
      <c r="P71" s="223">
        <v>0</v>
      </c>
      <c r="Q71" s="223">
        <f>ROUND(E71*P71,5)</f>
        <v>0</v>
      </c>
      <c r="R71" s="223"/>
      <c r="S71" s="223"/>
      <c r="T71" s="224">
        <v>0.68300000000000005</v>
      </c>
      <c r="U71" s="223">
        <f>ROUND(E71*T71,2)</f>
        <v>15.03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117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14">
        <v>57</v>
      </c>
      <c r="B72" s="220" t="s">
        <v>230</v>
      </c>
      <c r="C72" s="263" t="s">
        <v>231</v>
      </c>
      <c r="D72" s="222" t="s">
        <v>128</v>
      </c>
      <c r="E72" s="228">
        <v>2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0</v>
      </c>
      <c r="M72" s="231">
        <f>G72*(1+L72/100)</f>
        <v>0</v>
      </c>
      <c r="N72" s="223">
        <v>0</v>
      </c>
      <c r="O72" s="223">
        <f>ROUND(E72*N72,5)</f>
        <v>0</v>
      </c>
      <c r="P72" s="223">
        <v>0</v>
      </c>
      <c r="Q72" s="223">
        <f>ROUND(E72*P72,5)</f>
        <v>0</v>
      </c>
      <c r="R72" s="223"/>
      <c r="S72" s="223"/>
      <c r="T72" s="224">
        <v>1.7999999999999999E-2</v>
      </c>
      <c r="U72" s="223">
        <f>ROUND(E72*T72,2)</f>
        <v>0.04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117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14">
        <v>58</v>
      </c>
      <c r="B73" s="220" t="s">
        <v>232</v>
      </c>
      <c r="C73" s="263" t="s">
        <v>233</v>
      </c>
      <c r="D73" s="222" t="s">
        <v>128</v>
      </c>
      <c r="E73" s="228">
        <v>6.5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0</v>
      </c>
      <c r="M73" s="231">
        <f>G73*(1+L73/100)</f>
        <v>0</v>
      </c>
      <c r="N73" s="223">
        <v>0</v>
      </c>
      <c r="O73" s="223">
        <f>ROUND(E73*N73,5)</f>
        <v>0</v>
      </c>
      <c r="P73" s="223">
        <v>0</v>
      </c>
      <c r="Q73" s="223">
        <f>ROUND(E73*P73,5)</f>
        <v>0</v>
      </c>
      <c r="R73" s="223"/>
      <c r="S73" s="223"/>
      <c r="T73" s="224">
        <v>2.1000000000000001E-2</v>
      </c>
      <c r="U73" s="223">
        <f>ROUND(E73*T73,2)</f>
        <v>0.14000000000000001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117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14">
        <v>59</v>
      </c>
      <c r="B74" s="220" t="s">
        <v>234</v>
      </c>
      <c r="C74" s="263" t="s">
        <v>235</v>
      </c>
      <c r="D74" s="222" t="s">
        <v>128</v>
      </c>
      <c r="E74" s="228">
        <v>16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0</v>
      </c>
      <c r="M74" s="231">
        <f>G74*(1+L74/100)</f>
        <v>0</v>
      </c>
      <c r="N74" s="223">
        <v>0</v>
      </c>
      <c r="O74" s="223">
        <f>ROUND(E74*N74,5)</f>
        <v>0</v>
      </c>
      <c r="P74" s="223">
        <v>0</v>
      </c>
      <c r="Q74" s="223">
        <f>ROUND(E74*P74,5)</f>
        <v>0</v>
      </c>
      <c r="R74" s="223"/>
      <c r="S74" s="223"/>
      <c r="T74" s="224">
        <v>3.2000000000000001E-2</v>
      </c>
      <c r="U74" s="223">
        <f>ROUND(E74*T74,2)</f>
        <v>0.51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117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14">
        <v>60</v>
      </c>
      <c r="B75" s="220" t="s">
        <v>236</v>
      </c>
      <c r="C75" s="263" t="s">
        <v>237</v>
      </c>
      <c r="D75" s="222" t="s">
        <v>128</v>
      </c>
      <c r="E75" s="228">
        <v>4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0</v>
      </c>
      <c r="M75" s="231">
        <f>G75*(1+L75/100)</f>
        <v>0</v>
      </c>
      <c r="N75" s="223">
        <v>0</v>
      </c>
      <c r="O75" s="223">
        <f>ROUND(E75*N75,5)</f>
        <v>0</v>
      </c>
      <c r="P75" s="223">
        <v>0</v>
      </c>
      <c r="Q75" s="223">
        <f>ROUND(E75*P75,5)</f>
        <v>0</v>
      </c>
      <c r="R75" s="223"/>
      <c r="S75" s="223"/>
      <c r="T75" s="224">
        <v>4.1000000000000002E-2</v>
      </c>
      <c r="U75" s="223">
        <f>ROUND(E75*T75,2)</f>
        <v>0.16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117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14">
        <v>61</v>
      </c>
      <c r="B76" s="220" t="s">
        <v>236</v>
      </c>
      <c r="C76" s="263" t="s">
        <v>238</v>
      </c>
      <c r="D76" s="222" t="s">
        <v>128</v>
      </c>
      <c r="E76" s="228">
        <v>22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0</v>
      </c>
      <c r="M76" s="231">
        <f>G76*(1+L76/100)</f>
        <v>0</v>
      </c>
      <c r="N76" s="223">
        <v>0</v>
      </c>
      <c r="O76" s="223">
        <f>ROUND(E76*N76,5)</f>
        <v>0</v>
      </c>
      <c r="P76" s="223">
        <v>0</v>
      </c>
      <c r="Q76" s="223">
        <f>ROUND(E76*P76,5)</f>
        <v>0</v>
      </c>
      <c r="R76" s="223"/>
      <c r="S76" s="223"/>
      <c r="T76" s="224">
        <v>4.1000000000000002E-2</v>
      </c>
      <c r="U76" s="223">
        <f>ROUND(E76*T76,2)</f>
        <v>0.9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117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30.6" outlineLevel="1" x14ac:dyDescent="0.25">
      <c r="A77" s="214">
        <v>62</v>
      </c>
      <c r="B77" s="220" t="s">
        <v>239</v>
      </c>
      <c r="C77" s="263" t="s">
        <v>240</v>
      </c>
      <c r="D77" s="222" t="s">
        <v>128</v>
      </c>
      <c r="E77" s="228">
        <v>16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0</v>
      </c>
      <c r="M77" s="231">
        <f>G77*(1+L77/100)</f>
        <v>0</v>
      </c>
      <c r="N77" s="223">
        <v>1.23E-3</v>
      </c>
      <c r="O77" s="223">
        <f>ROUND(E77*N77,5)</f>
        <v>1.968E-2</v>
      </c>
      <c r="P77" s="223">
        <v>0</v>
      </c>
      <c r="Q77" s="223">
        <f>ROUND(E77*P77,5)</f>
        <v>0</v>
      </c>
      <c r="R77" s="223"/>
      <c r="S77" s="223"/>
      <c r="T77" s="224">
        <v>0</v>
      </c>
      <c r="U77" s="223">
        <f>ROUND(E77*T77,2)</f>
        <v>0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138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30.6" outlineLevel="1" x14ac:dyDescent="0.25">
      <c r="A78" s="214">
        <v>63</v>
      </c>
      <c r="B78" s="220" t="s">
        <v>241</v>
      </c>
      <c r="C78" s="263" t="s">
        <v>242</v>
      </c>
      <c r="D78" s="222" t="s">
        <v>128</v>
      </c>
      <c r="E78" s="228">
        <v>4</v>
      </c>
      <c r="F78" s="230">
        <f>H78+J78</f>
        <v>0</v>
      </c>
      <c r="G78" s="231">
        <f>ROUND(E78*F78,2)</f>
        <v>0</v>
      </c>
      <c r="H78" s="231"/>
      <c r="I78" s="231">
        <f>ROUND(E78*H78,2)</f>
        <v>0</v>
      </c>
      <c r="J78" s="231"/>
      <c r="K78" s="231">
        <f>ROUND(E78*J78,2)</f>
        <v>0</v>
      </c>
      <c r="L78" s="231">
        <v>0</v>
      </c>
      <c r="M78" s="231">
        <f>G78*(1+L78/100)</f>
        <v>0</v>
      </c>
      <c r="N78" s="223">
        <v>1.41E-3</v>
      </c>
      <c r="O78" s="223">
        <f>ROUND(E78*N78,5)</f>
        <v>5.64E-3</v>
      </c>
      <c r="P78" s="223">
        <v>0</v>
      </c>
      <c r="Q78" s="223">
        <f>ROUND(E78*P78,5)</f>
        <v>0</v>
      </c>
      <c r="R78" s="223"/>
      <c r="S78" s="223"/>
      <c r="T78" s="224">
        <v>0</v>
      </c>
      <c r="U78" s="223">
        <f>ROUND(E78*T78,2)</f>
        <v>0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138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30.6" outlineLevel="1" x14ac:dyDescent="0.25">
      <c r="A79" s="214">
        <v>64</v>
      </c>
      <c r="B79" s="220" t="s">
        <v>243</v>
      </c>
      <c r="C79" s="263" t="s">
        <v>244</v>
      </c>
      <c r="D79" s="222" t="s">
        <v>128</v>
      </c>
      <c r="E79" s="228">
        <v>22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0</v>
      </c>
      <c r="M79" s="231">
        <f>G79*(1+L79/100)</f>
        <v>0</v>
      </c>
      <c r="N79" s="223">
        <v>1.99E-3</v>
      </c>
      <c r="O79" s="223">
        <f>ROUND(E79*N79,5)</f>
        <v>4.3779999999999999E-2</v>
      </c>
      <c r="P79" s="223">
        <v>0</v>
      </c>
      <c r="Q79" s="223">
        <f>ROUND(E79*P79,5)</f>
        <v>0</v>
      </c>
      <c r="R79" s="223"/>
      <c r="S79" s="223"/>
      <c r="T79" s="224">
        <v>0</v>
      </c>
      <c r="U79" s="223">
        <f>ROUND(E79*T79,2)</f>
        <v>0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138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14">
        <v>65</v>
      </c>
      <c r="B80" s="220" t="s">
        <v>245</v>
      </c>
      <c r="C80" s="263" t="s">
        <v>246</v>
      </c>
      <c r="D80" s="222" t="s">
        <v>135</v>
      </c>
      <c r="E80" s="228">
        <v>1</v>
      </c>
      <c r="F80" s="230">
        <f>H80+J80</f>
        <v>0</v>
      </c>
      <c r="G80" s="231">
        <f>ROUND(E80*F80,2)</f>
        <v>0</v>
      </c>
      <c r="H80" s="231"/>
      <c r="I80" s="231">
        <f>ROUND(E80*H80,2)</f>
        <v>0</v>
      </c>
      <c r="J80" s="231"/>
      <c r="K80" s="231">
        <f>ROUND(E80*J80,2)</f>
        <v>0</v>
      </c>
      <c r="L80" s="231">
        <v>0</v>
      </c>
      <c r="M80" s="231">
        <f>G80*(1+L80/100)</f>
        <v>0</v>
      </c>
      <c r="N80" s="223">
        <v>1.66E-2</v>
      </c>
      <c r="O80" s="223">
        <f>ROUND(E80*N80,5)</f>
        <v>1.66E-2</v>
      </c>
      <c r="P80" s="223">
        <v>0</v>
      </c>
      <c r="Q80" s="223">
        <f>ROUND(E80*P80,5)</f>
        <v>0</v>
      </c>
      <c r="R80" s="223"/>
      <c r="S80" s="223"/>
      <c r="T80" s="224">
        <v>0</v>
      </c>
      <c r="U80" s="223">
        <f>ROUND(E80*T80,2)</f>
        <v>0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138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14">
        <v>66</v>
      </c>
      <c r="B81" s="220" t="s">
        <v>247</v>
      </c>
      <c r="C81" s="263" t="s">
        <v>248</v>
      </c>
      <c r="D81" s="222" t="s">
        <v>128</v>
      </c>
      <c r="E81" s="228">
        <v>10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0</v>
      </c>
      <c r="M81" s="231">
        <f>G81*(1+L81/100)</f>
        <v>0</v>
      </c>
      <c r="N81" s="223">
        <v>2.0000000000000002E-5</v>
      </c>
      <c r="O81" s="223">
        <f>ROUND(E81*N81,5)</f>
        <v>2.0000000000000001E-4</v>
      </c>
      <c r="P81" s="223">
        <v>3.2000000000000002E-3</v>
      </c>
      <c r="Q81" s="223">
        <f>ROUND(E81*P81,5)</f>
        <v>3.2000000000000001E-2</v>
      </c>
      <c r="R81" s="223"/>
      <c r="S81" s="223"/>
      <c r="T81" s="224">
        <v>5.2999999999999999E-2</v>
      </c>
      <c r="U81" s="223">
        <f>ROUND(E81*T81,2)</f>
        <v>0.53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117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5">
      <c r="A82" s="214">
        <v>67</v>
      </c>
      <c r="B82" s="220" t="s">
        <v>249</v>
      </c>
      <c r="C82" s="263" t="s">
        <v>250</v>
      </c>
      <c r="D82" s="222" t="s">
        <v>128</v>
      </c>
      <c r="E82" s="228">
        <v>15</v>
      </c>
      <c r="F82" s="230">
        <f>H82+J82</f>
        <v>0</v>
      </c>
      <c r="G82" s="231">
        <f>ROUND(E82*F82,2)</f>
        <v>0</v>
      </c>
      <c r="H82" s="231"/>
      <c r="I82" s="231">
        <f>ROUND(E82*H82,2)</f>
        <v>0</v>
      </c>
      <c r="J82" s="231"/>
      <c r="K82" s="231">
        <f>ROUND(E82*J82,2)</f>
        <v>0</v>
      </c>
      <c r="L82" s="231">
        <v>0</v>
      </c>
      <c r="M82" s="231">
        <f>G82*(1+L82/100)</f>
        <v>0</v>
      </c>
      <c r="N82" s="223">
        <v>5.0000000000000002E-5</v>
      </c>
      <c r="O82" s="223">
        <f>ROUND(E82*N82,5)</f>
        <v>7.5000000000000002E-4</v>
      </c>
      <c r="P82" s="223">
        <v>5.3200000000000001E-3</v>
      </c>
      <c r="Q82" s="223">
        <f>ROUND(E82*P82,5)</f>
        <v>7.9799999999999996E-2</v>
      </c>
      <c r="R82" s="223"/>
      <c r="S82" s="223"/>
      <c r="T82" s="224">
        <v>0.10299999999999999</v>
      </c>
      <c r="U82" s="223">
        <f>ROUND(E82*T82,2)</f>
        <v>1.55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117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14">
        <v>68</v>
      </c>
      <c r="B83" s="220" t="s">
        <v>251</v>
      </c>
      <c r="C83" s="263" t="s">
        <v>252</v>
      </c>
      <c r="D83" s="222" t="s">
        <v>128</v>
      </c>
      <c r="E83" s="228">
        <v>15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0</v>
      </c>
      <c r="M83" s="231">
        <f>G83*(1+L83/100)</f>
        <v>0</v>
      </c>
      <c r="N83" s="223">
        <v>9.0000000000000006E-5</v>
      </c>
      <c r="O83" s="223">
        <f>ROUND(E83*N83,5)</f>
        <v>1.3500000000000001E-3</v>
      </c>
      <c r="P83" s="223">
        <v>8.5800000000000008E-3</v>
      </c>
      <c r="Q83" s="223">
        <f>ROUND(E83*P83,5)</f>
        <v>0.12870000000000001</v>
      </c>
      <c r="R83" s="223"/>
      <c r="S83" s="223"/>
      <c r="T83" s="224">
        <v>0.10299999999999999</v>
      </c>
      <c r="U83" s="223">
        <f>ROUND(E83*T83,2)</f>
        <v>1.55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117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5">
      <c r="A84" s="214">
        <v>69</v>
      </c>
      <c r="B84" s="220" t="s">
        <v>253</v>
      </c>
      <c r="C84" s="263" t="s">
        <v>254</v>
      </c>
      <c r="D84" s="222" t="s">
        <v>0</v>
      </c>
      <c r="E84" s="228">
        <v>808.779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0</v>
      </c>
      <c r="M84" s="231">
        <f>G84*(1+L84/100)</f>
        <v>0</v>
      </c>
      <c r="N84" s="223">
        <v>0</v>
      </c>
      <c r="O84" s="223">
        <f>ROUND(E84*N84,5)</f>
        <v>0</v>
      </c>
      <c r="P84" s="223">
        <v>0</v>
      </c>
      <c r="Q84" s="223">
        <f>ROUND(E84*P84,5)</f>
        <v>0</v>
      </c>
      <c r="R84" s="223"/>
      <c r="S84" s="223"/>
      <c r="T84" s="224">
        <v>0</v>
      </c>
      <c r="U84" s="223">
        <f>ROUND(E84*T84,2)</f>
        <v>0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117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14">
        <v>70</v>
      </c>
      <c r="B85" s="220" t="s">
        <v>255</v>
      </c>
      <c r="C85" s="263" t="s">
        <v>256</v>
      </c>
      <c r="D85" s="222" t="s">
        <v>0</v>
      </c>
      <c r="E85" s="228">
        <v>808.779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0</v>
      </c>
      <c r="M85" s="231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</v>
      </c>
      <c r="U85" s="223">
        <f>ROUND(E85*T85,2)</f>
        <v>0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117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x14ac:dyDescent="0.25">
      <c r="A86" s="215" t="s">
        <v>107</v>
      </c>
      <c r="B86" s="221" t="s">
        <v>74</v>
      </c>
      <c r="C86" s="264" t="s">
        <v>75</v>
      </c>
      <c r="D86" s="225"/>
      <c r="E86" s="229"/>
      <c r="F86" s="232"/>
      <c r="G86" s="232">
        <f>SUMIF(AE87:AE107,"&lt;&gt;NOR",G87:G107)</f>
        <v>0</v>
      </c>
      <c r="H86" s="232"/>
      <c r="I86" s="232">
        <f>SUM(I87:I107)</f>
        <v>0</v>
      </c>
      <c r="J86" s="232"/>
      <c r="K86" s="232">
        <f>SUM(K87:K107)</f>
        <v>0</v>
      </c>
      <c r="L86" s="232"/>
      <c r="M86" s="232">
        <f>SUM(M87:M107)</f>
        <v>0</v>
      </c>
      <c r="N86" s="226"/>
      <c r="O86" s="226">
        <f>SUM(O87:O107)</f>
        <v>4.1930000000000002E-2</v>
      </c>
      <c r="P86" s="226"/>
      <c r="Q86" s="226">
        <f>SUM(Q87:Q107)</f>
        <v>0.25159999999999999</v>
      </c>
      <c r="R86" s="226"/>
      <c r="S86" s="226"/>
      <c r="T86" s="227"/>
      <c r="U86" s="226">
        <f>SUM(U87:U107)</f>
        <v>16.600000000000001</v>
      </c>
      <c r="AE86" t="s">
        <v>108</v>
      </c>
    </row>
    <row r="87" spans="1:60" outlineLevel="1" x14ac:dyDescent="0.25">
      <c r="A87" s="214">
        <v>71</v>
      </c>
      <c r="B87" s="220" t="s">
        <v>257</v>
      </c>
      <c r="C87" s="263" t="s">
        <v>258</v>
      </c>
      <c r="D87" s="222" t="s">
        <v>123</v>
      </c>
      <c r="E87" s="228">
        <v>4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0</v>
      </c>
      <c r="M87" s="231">
        <f>G87*(1+L87/100)</f>
        <v>0</v>
      </c>
      <c r="N87" s="223">
        <v>8.7000000000000001E-4</v>
      </c>
      <c r="O87" s="223">
        <f>ROUND(E87*N87,5)</f>
        <v>3.48E-3</v>
      </c>
      <c r="P87" s="223">
        <v>0</v>
      </c>
      <c r="Q87" s="223">
        <f>ROUND(E87*P87,5)</f>
        <v>0</v>
      </c>
      <c r="R87" s="223"/>
      <c r="S87" s="223"/>
      <c r="T87" s="224">
        <v>0.621</v>
      </c>
      <c r="U87" s="223">
        <f>ROUND(E87*T87,2)</f>
        <v>2.48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117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14">
        <v>72</v>
      </c>
      <c r="B88" s="220" t="s">
        <v>259</v>
      </c>
      <c r="C88" s="263" t="s">
        <v>260</v>
      </c>
      <c r="D88" s="222" t="s">
        <v>165</v>
      </c>
      <c r="E88" s="228">
        <v>4</v>
      </c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0</v>
      </c>
      <c r="M88" s="231">
        <f>G88*(1+L88/100)</f>
        <v>0</v>
      </c>
      <c r="N88" s="223">
        <v>0</v>
      </c>
      <c r="O88" s="223">
        <f>ROUND(E88*N88,5)</f>
        <v>0</v>
      </c>
      <c r="P88" s="223">
        <v>0</v>
      </c>
      <c r="Q88" s="223">
        <f>ROUND(E88*P88,5)</f>
        <v>0</v>
      </c>
      <c r="R88" s="223"/>
      <c r="S88" s="223"/>
      <c r="T88" s="224">
        <v>0</v>
      </c>
      <c r="U88" s="223">
        <f>ROUND(E88*T88,2)</f>
        <v>0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117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5">
      <c r="A89" s="214">
        <v>73</v>
      </c>
      <c r="B89" s="220" t="s">
        <v>261</v>
      </c>
      <c r="C89" s="263" t="s">
        <v>262</v>
      </c>
      <c r="D89" s="222" t="s">
        <v>165</v>
      </c>
      <c r="E89" s="228">
        <v>1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0</v>
      </c>
      <c r="M89" s="231">
        <f>G89*(1+L89/100)</f>
        <v>0</v>
      </c>
      <c r="N89" s="223">
        <v>1.8000000000000001E-4</v>
      </c>
      <c r="O89" s="223">
        <f>ROUND(E89*N89,5)</f>
        <v>1.8000000000000001E-4</v>
      </c>
      <c r="P89" s="223">
        <v>0</v>
      </c>
      <c r="Q89" s="223">
        <f>ROUND(E89*P89,5)</f>
        <v>0</v>
      </c>
      <c r="R89" s="223"/>
      <c r="S89" s="223"/>
      <c r="T89" s="224">
        <v>0.16500000000000001</v>
      </c>
      <c r="U89" s="223">
        <f>ROUND(E89*T89,2)</f>
        <v>0.17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117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5">
      <c r="A90" s="214">
        <v>74</v>
      </c>
      <c r="B90" s="220" t="s">
        <v>263</v>
      </c>
      <c r="C90" s="263" t="s">
        <v>264</v>
      </c>
      <c r="D90" s="222" t="s">
        <v>135</v>
      </c>
      <c r="E90" s="228">
        <v>2</v>
      </c>
      <c r="F90" s="230">
        <f>H90+J90</f>
        <v>0</v>
      </c>
      <c r="G90" s="231">
        <f>ROUND(E90*F90,2)</f>
        <v>0</v>
      </c>
      <c r="H90" s="231"/>
      <c r="I90" s="231">
        <f>ROUND(E90*H90,2)</f>
        <v>0</v>
      </c>
      <c r="J90" s="231"/>
      <c r="K90" s="231">
        <f>ROUND(E90*J90,2)</f>
        <v>0</v>
      </c>
      <c r="L90" s="231">
        <v>0</v>
      </c>
      <c r="M90" s="231">
        <f>G90*(1+L90/100)</f>
        <v>0</v>
      </c>
      <c r="N90" s="223">
        <v>1.0399999999999999E-3</v>
      </c>
      <c r="O90" s="223">
        <f>ROUND(E90*N90,5)</f>
        <v>2.0799999999999998E-3</v>
      </c>
      <c r="P90" s="223">
        <v>0</v>
      </c>
      <c r="Q90" s="223">
        <f>ROUND(E90*P90,5)</f>
        <v>0</v>
      </c>
      <c r="R90" s="223"/>
      <c r="S90" s="223"/>
      <c r="T90" s="224">
        <v>0.35099999999999998</v>
      </c>
      <c r="U90" s="223">
        <f>ROUND(E90*T90,2)</f>
        <v>0.7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117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14">
        <v>75</v>
      </c>
      <c r="B91" s="220" t="s">
        <v>265</v>
      </c>
      <c r="C91" s="263" t="s">
        <v>266</v>
      </c>
      <c r="D91" s="222" t="s">
        <v>165</v>
      </c>
      <c r="E91" s="228">
        <v>6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0</v>
      </c>
      <c r="M91" s="231">
        <f>G91*(1+L91/100)</f>
        <v>0</v>
      </c>
      <c r="N91" s="223">
        <v>1.6299999999999999E-3</v>
      </c>
      <c r="O91" s="223">
        <f>ROUND(E91*N91,5)</f>
        <v>9.7800000000000005E-3</v>
      </c>
      <c r="P91" s="223">
        <v>0</v>
      </c>
      <c r="Q91" s="223">
        <f>ROUND(E91*P91,5)</f>
        <v>0</v>
      </c>
      <c r="R91" s="223"/>
      <c r="S91" s="223"/>
      <c r="T91" s="224">
        <v>0.42399999999999999</v>
      </c>
      <c r="U91" s="223">
        <f>ROUND(E91*T91,2)</f>
        <v>2.54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117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5">
      <c r="A92" s="214">
        <v>76</v>
      </c>
      <c r="B92" s="220" t="s">
        <v>267</v>
      </c>
      <c r="C92" s="263" t="s">
        <v>268</v>
      </c>
      <c r="D92" s="222" t="s">
        <v>135</v>
      </c>
      <c r="E92" s="228">
        <v>2</v>
      </c>
      <c r="F92" s="230">
        <f>H92+J92</f>
        <v>0</v>
      </c>
      <c r="G92" s="231">
        <f>ROUND(E92*F92,2)</f>
        <v>0</v>
      </c>
      <c r="H92" s="231"/>
      <c r="I92" s="231">
        <f>ROUND(E92*H92,2)</f>
        <v>0</v>
      </c>
      <c r="J92" s="231"/>
      <c r="K92" s="231">
        <f>ROUND(E92*J92,2)</f>
        <v>0</v>
      </c>
      <c r="L92" s="231">
        <v>0</v>
      </c>
      <c r="M92" s="231">
        <f>G92*(1+L92/100)</f>
        <v>0</v>
      </c>
      <c r="N92" s="223">
        <v>3.8500000000000001E-3</v>
      </c>
      <c r="O92" s="223">
        <f>ROUND(E92*N92,5)</f>
        <v>7.7000000000000002E-3</v>
      </c>
      <c r="P92" s="223">
        <v>0</v>
      </c>
      <c r="Q92" s="223">
        <f>ROUND(E92*P92,5)</f>
        <v>0</v>
      </c>
      <c r="R92" s="223"/>
      <c r="S92" s="223"/>
      <c r="T92" s="224">
        <v>0</v>
      </c>
      <c r="U92" s="223">
        <f>ROUND(E92*T92,2)</f>
        <v>0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138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14">
        <v>77</v>
      </c>
      <c r="B93" s="220" t="s">
        <v>269</v>
      </c>
      <c r="C93" s="263" t="s">
        <v>270</v>
      </c>
      <c r="D93" s="222" t="s">
        <v>165</v>
      </c>
      <c r="E93" s="228">
        <v>1</v>
      </c>
      <c r="F93" s="230">
        <f>H93+J93</f>
        <v>0</v>
      </c>
      <c r="G93" s="231">
        <f>ROUND(E93*F93,2)</f>
        <v>0</v>
      </c>
      <c r="H93" s="231"/>
      <c r="I93" s="231">
        <f>ROUND(E93*H93,2)</f>
        <v>0</v>
      </c>
      <c r="J93" s="231"/>
      <c r="K93" s="231">
        <f>ROUND(E93*J93,2)</f>
        <v>0</v>
      </c>
      <c r="L93" s="231">
        <v>0</v>
      </c>
      <c r="M93" s="231">
        <f>G93*(1+L93/100)</f>
        <v>0</v>
      </c>
      <c r="N93" s="223">
        <v>2.3000000000000001E-4</v>
      </c>
      <c r="O93" s="223">
        <f>ROUND(E93*N93,5)</f>
        <v>2.3000000000000001E-4</v>
      </c>
      <c r="P93" s="223">
        <v>0</v>
      </c>
      <c r="Q93" s="223">
        <f>ROUND(E93*P93,5)</f>
        <v>0</v>
      </c>
      <c r="R93" s="223"/>
      <c r="S93" s="223"/>
      <c r="T93" s="224">
        <v>0.20699999999999999</v>
      </c>
      <c r="U93" s="223">
        <f>ROUND(E93*T93,2)</f>
        <v>0.21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117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5">
      <c r="A94" s="214">
        <v>78</v>
      </c>
      <c r="B94" s="220" t="s">
        <v>271</v>
      </c>
      <c r="C94" s="263" t="s">
        <v>272</v>
      </c>
      <c r="D94" s="222" t="s">
        <v>165</v>
      </c>
      <c r="E94" s="228">
        <v>3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0</v>
      </c>
      <c r="M94" s="231">
        <f>G94*(1+L94/100)</f>
        <v>0</v>
      </c>
      <c r="N94" s="223">
        <v>1.06E-3</v>
      </c>
      <c r="O94" s="223">
        <f>ROUND(E94*N94,5)</f>
        <v>3.1800000000000001E-3</v>
      </c>
      <c r="P94" s="223">
        <v>0</v>
      </c>
      <c r="Q94" s="223">
        <f>ROUND(E94*P94,5)</f>
        <v>0</v>
      </c>
      <c r="R94" s="223"/>
      <c r="S94" s="223"/>
      <c r="T94" s="224">
        <v>0.42399999999999999</v>
      </c>
      <c r="U94" s="223">
        <f>ROUND(E94*T94,2)</f>
        <v>1.27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117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14">
        <v>79</v>
      </c>
      <c r="B95" s="220" t="s">
        <v>273</v>
      </c>
      <c r="C95" s="263" t="s">
        <v>274</v>
      </c>
      <c r="D95" s="222" t="s">
        <v>165</v>
      </c>
      <c r="E95" s="228">
        <v>7</v>
      </c>
      <c r="F95" s="230">
        <f>H95+J95</f>
        <v>0</v>
      </c>
      <c r="G95" s="231">
        <f>ROUND(E95*F95,2)</f>
        <v>0</v>
      </c>
      <c r="H95" s="231"/>
      <c r="I95" s="231">
        <f>ROUND(E95*H95,2)</f>
        <v>0</v>
      </c>
      <c r="J95" s="231"/>
      <c r="K95" s="231">
        <f>ROUND(E95*J95,2)</f>
        <v>0</v>
      </c>
      <c r="L95" s="231">
        <v>0</v>
      </c>
      <c r="M95" s="231">
        <f>G95*(1+L95/100)</f>
        <v>0</v>
      </c>
      <c r="N95" s="223">
        <v>0</v>
      </c>
      <c r="O95" s="223">
        <f>ROUND(E95*N95,5)</f>
        <v>0</v>
      </c>
      <c r="P95" s="223">
        <v>0</v>
      </c>
      <c r="Q95" s="223">
        <f>ROUND(E95*P95,5)</f>
        <v>0</v>
      </c>
      <c r="R95" s="223"/>
      <c r="S95" s="223"/>
      <c r="T95" s="224">
        <v>8.3000000000000004E-2</v>
      </c>
      <c r="U95" s="223">
        <f>ROUND(E95*T95,2)</f>
        <v>0.57999999999999996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117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14">
        <v>80</v>
      </c>
      <c r="B96" s="220" t="s">
        <v>275</v>
      </c>
      <c r="C96" s="263" t="s">
        <v>276</v>
      </c>
      <c r="D96" s="222" t="s">
        <v>165</v>
      </c>
      <c r="E96" s="228">
        <v>3</v>
      </c>
      <c r="F96" s="230">
        <f>H96+J96</f>
        <v>0</v>
      </c>
      <c r="G96" s="231">
        <f>ROUND(E96*F96,2)</f>
        <v>0</v>
      </c>
      <c r="H96" s="231"/>
      <c r="I96" s="231">
        <f>ROUND(E96*H96,2)</f>
        <v>0</v>
      </c>
      <c r="J96" s="231"/>
      <c r="K96" s="231">
        <f>ROUND(E96*J96,2)</f>
        <v>0</v>
      </c>
      <c r="L96" s="231">
        <v>0</v>
      </c>
      <c r="M96" s="231">
        <f>G96*(1+L96/100)</f>
        <v>0</v>
      </c>
      <c r="N96" s="223">
        <v>1.42E-3</v>
      </c>
      <c r="O96" s="223">
        <f>ROUND(E96*N96,5)</f>
        <v>4.2599999999999999E-3</v>
      </c>
      <c r="P96" s="223">
        <v>0</v>
      </c>
      <c r="Q96" s="223">
        <f>ROUND(E96*P96,5)</f>
        <v>0</v>
      </c>
      <c r="R96" s="223"/>
      <c r="S96" s="223"/>
      <c r="T96" s="224">
        <v>0.42399999999999999</v>
      </c>
      <c r="U96" s="223">
        <f>ROUND(E96*T96,2)</f>
        <v>1.27</v>
      </c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117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14">
        <v>81</v>
      </c>
      <c r="B97" s="220" t="s">
        <v>277</v>
      </c>
      <c r="C97" s="263" t="s">
        <v>278</v>
      </c>
      <c r="D97" s="222" t="s">
        <v>135</v>
      </c>
      <c r="E97" s="228">
        <v>1</v>
      </c>
      <c r="F97" s="230">
        <f>H97+J97</f>
        <v>0</v>
      </c>
      <c r="G97" s="231">
        <f>ROUND(E97*F97,2)</f>
        <v>0</v>
      </c>
      <c r="H97" s="231"/>
      <c r="I97" s="231">
        <f>ROUND(E97*H97,2)</f>
        <v>0</v>
      </c>
      <c r="J97" s="231"/>
      <c r="K97" s="231">
        <f>ROUND(E97*J97,2)</f>
        <v>0</v>
      </c>
      <c r="L97" s="231">
        <v>0</v>
      </c>
      <c r="M97" s="231">
        <f>G97*(1+L97/100)</f>
        <v>0</v>
      </c>
      <c r="N97" s="223">
        <v>3.0000000000000001E-3</v>
      </c>
      <c r="O97" s="223">
        <f>ROUND(E97*N97,5)</f>
        <v>3.0000000000000001E-3</v>
      </c>
      <c r="P97" s="223">
        <v>0</v>
      </c>
      <c r="Q97" s="223">
        <f>ROUND(E97*P97,5)</f>
        <v>0</v>
      </c>
      <c r="R97" s="223"/>
      <c r="S97" s="223"/>
      <c r="T97" s="224">
        <v>0.64100000000000001</v>
      </c>
      <c r="U97" s="223">
        <f>ROUND(E97*T97,2)</f>
        <v>0.64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117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14">
        <v>82</v>
      </c>
      <c r="B98" s="220" t="s">
        <v>279</v>
      </c>
      <c r="C98" s="263" t="s">
        <v>280</v>
      </c>
      <c r="D98" s="222" t="s">
        <v>165</v>
      </c>
      <c r="E98" s="228">
        <v>6</v>
      </c>
      <c r="F98" s="230">
        <f>H98+J98</f>
        <v>0</v>
      </c>
      <c r="G98" s="231">
        <f>ROUND(E98*F98,2)</f>
        <v>0</v>
      </c>
      <c r="H98" s="231"/>
      <c r="I98" s="231">
        <f>ROUND(E98*H98,2)</f>
        <v>0</v>
      </c>
      <c r="J98" s="231"/>
      <c r="K98" s="231">
        <f>ROUND(E98*J98,2)</f>
        <v>0</v>
      </c>
      <c r="L98" s="231">
        <v>0</v>
      </c>
      <c r="M98" s="231">
        <f>G98*(1+L98/100)</f>
        <v>0</v>
      </c>
      <c r="N98" s="223">
        <v>3.1E-4</v>
      </c>
      <c r="O98" s="223">
        <f>ROUND(E98*N98,5)</f>
        <v>1.8600000000000001E-3</v>
      </c>
      <c r="P98" s="223">
        <v>0</v>
      </c>
      <c r="Q98" s="223">
        <f>ROUND(E98*P98,5)</f>
        <v>0</v>
      </c>
      <c r="R98" s="223"/>
      <c r="S98" s="223"/>
      <c r="T98" s="224">
        <v>0</v>
      </c>
      <c r="U98" s="223">
        <f>ROUND(E98*T98,2)</f>
        <v>0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138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14">
        <v>83</v>
      </c>
      <c r="B99" s="220" t="s">
        <v>281</v>
      </c>
      <c r="C99" s="263" t="s">
        <v>282</v>
      </c>
      <c r="D99" s="222" t="s">
        <v>135</v>
      </c>
      <c r="E99" s="228">
        <v>2</v>
      </c>
      <c r="F99" s="230">
        <f>H99+J99</f>
        <v>0</v>
      </c>
      <c r="G99" s="231">
        <f>ROUND(E99*F99,2)</f>
        <v>0</v>
      </c>
      <c r="H99" s="231"/>
      <c r="I99" s="231">
        <f>ROUND(E99*H99,2)</f>
        <v>0</v>
      </c>
      <c r="J99" s="231"/>
      <c r="K99" s="231">
        <f>ROUND(E99*J99,2)</f>
        <v>0</v>
      </c>
      <c r="L99" s="231">
        <v>0</v>
      </c>
      <c r="M99" s="231">
        <f>G99*(1+L99/100)</f>
        <v>0</v>
      </c>
      <c r="N99" s="223">
        <v>6.2E-4</v>
      </c>
      <c r="O99" s="223">
        <f>ROUND(E99*N99,5)</f>
        <v>1.24E-3</v>
      </c>
      <c r="P99" s="223">
        <v>0</v>
      </c>
      <c r="Q99" s="223">
        <f>ROUND(E99*P99,5)</f>
        <v>0</v>
      </c>
      <c r="R99" s="223"/>
      <c r="S99" s="223"/>
      <c r="T99" s="224">
        <v>0</v>
      </c>
      <c r="U99" s="223">
        <f>ROUND(E99*T99,2)</f>
        <v>0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138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14">
        <v>84</v>
      </c>
      <c r="B100" s="220" t="s">
        <v>283</v>
      </c>
      <c r="C100" s="263" t="s">
        <v>284</v>
      </c>
      <c r="D100" s="222" t="s">
        <v>135</v>
      </c>
      <c r="E100" s="228">
        <v>2</v>
      </c>
      <c r="F100" s="230">
        <f>H100+J100</f>
        <v>0</v>
      </c>
      <c r="G100" s="231">
        <f>ROUND(E100*F100,2)</f>
        <v>0</v>
      </c>
      <c r="H100" s="231"/>
      <c r="I100" s="231">
        <f>ROUND(E100*H100,2)</f>
        <v>0</v>
      </c>
      <c r="J100" s="231"/>
      <c r="K100" s="231">
        <f>ROUND(E100*J100,2)</f>
        <v>0</v>
      </c>
      <c r="L100" s="231">
        <v>0</v>
      </c>
      <c r="M100" s="231">
        <f>G100*(1+L100/100)</f>
        <v>0</v>
      </c>
      <c r="N100" s="223">
        <v>6.3000000000000003E-4</v>
      </c>
      <c r="O100" s="223">
        <f>ROUND(E100*N100,5)</f>
        <v>1.2600000000000001E-3</v>
      </c>
      <c r="P100" s="223">
        <v>0</v>
      </c>
      <c r="Q100" s="223">
        <f>ROUND(E100*P100,5)</f>
        <v>0</v>
      </c>
      <c r="R100" s="223"/>
      <c r="S100" s="223"/>
      <c r="T100" s="224">
        <v>0</v>
      </c>
      <c r="U100" s="223">
        <f>ROUND(E100*T100,2)</f>
        <v>0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138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14">
        <v>85</v>
      </c>
      <c r="B101" s="220" t="s">
        <v>285</v>
      </c>
      <c r="C101" s="263" t="s">
        <v>286</v>
      </c>
      <c r="D101" s="222" t="s">
        <v>135</v>
      </c>
      <c r="E101" s="228">
        <v>2</v>
      </c>
      <c r="F101" s="230">
        <f>H101+J101</f>
        <v>0</v>
      </c>
      <c r="G101" s="231">
        <f>ROUND(E101*F101,2)</f>
        <v>0</v>
      </c>
      <c r="H101" s="231"/>
      <c r="I101" s="231">
        <f>ROUND(E101*H101,2)</f>
        <v>0</v>
      </c>
      <c r="J101" s="231"/>
      <c r="K101" s="231">
        <f>ROUND(E101*J101,2)</f>
        <v>0</v>
      </c>
      <c r="L101" s="231">
        <v>0</v>
      </c>
      <c r="M101" s="231">
        <f>G101*(1+L101/100)</f>
        <v>0</v>
      </c>
      <c r="N101" s="223">
        <v>4.8999999999999998E-4</v>
      </c>
      <c r="O101" s="223">
        <f>ROUND(E101*N101,5)</f>
        <v>9.7999999999999997E-4</v>
      </c>
      <c r="P101" s="223">
        <v>0</v>
      </c>
      <c r="Q101" s="223">
        <f>ROUND(E101*P101,5)</f>
        <v>0</v>
      </c>
      <c r="R101" s="223"/>
      <c r="S101" s="223"/>
      <c r="T101" s="224">
        <v>0</v>
      </c>
      <c r="U101" s="223">
        <f>ROUND(E101*T101,2)</f>
        <v>0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138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14">
        <v>86</v>
      </c>
      <c r="B102" s="220" t="s">
        <v>287</v>
      </c>
      <c r="C102" s="263" t="s">
        <v>288</v>
      </c>
      <c r="D102" s="222" t="s">
        <v>135</v>
      </c>
      <c r="E102" s="228">
        <v>2</v>
      </c>
      <c r="F102" s="230">
        <f>H102+J102</f>
        <v>0</v>
      </c>
      <c r="G102" s="231">
        <f>ROUND(E102*F102,2)</f>
        <v>0</v>
      </c>
      <c r="H102" s="231"/>
      <c r="I102" s="231">
        <f>ROUND(E102*H102,2)</f>
        <v>0</v>
      </c>
      <c r="J102" s="231"/>
      <c r="K102" s="231">
        <f>ROUND(E102*J102,2)</f>
        <v>0</v>
      </c>
      <c r="L102" s="231">
        <v>0</v>
      </c>
      <c r="M102" s="231">
        <f>G102*(1+L102/100)</f>
        <v>0</v>
      </c>
      <c r="N102" s="223">
        <v>6.0999999999999997E-4</v>
      </c>
      <c r="O102" s="223">
        <f>ROUND(E102*N102,5)</f>
        <v>1.2199999999999999E-3</v>
      </c>
      <c r="P102" s="223">
        <v>0</v>
      </c>
      <c r="Q102" s="223">
        <f>ROUND(E102*P102,5)</f>
        <v>0</v>
      </c>
      <c r="R102" s="223"/>
      <c r="S102" s="223"/>
      <c r="T102" s="224">
        <v>0</v>
      </c>
      <c r="U102" s="223">
        <f>ROUND(E102*T102,2)</f>
        <v>0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138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0.399999999999999" outlineLevel="1" x14ac:dyDescent="0.25">
      <c r="A103" s="214">
        <v>87</v>
      </c>
      <c r="B103" s="220" t="s">
        <v>289</v>
      </c>
      <c r="C103" s="263" t="s">
        <v>290</v>
      </c>
      <c r="D103" s="222" t="s">
        <v>165</v>
      </c>
      <c r="E103" s="228">
        <v>2</v>
      </c>
      <c r="F103" s="230">
        <f>H103+J103</f>
        <v>0</v>
      </c>
      <c r="G103" s="231">
        <f>ROUND(E103*F103,2)</f>
        <v>0</v>
      </c>
      <c r="H103" s="231"/>
      <c r="I103" s="231">
        <f>ROUND(E103*H103,2)</f>
        <v>0</v>
      </c>
      <c r="J103" s="231"/>
      <c r="K103" s="231">
        <f>ROUND(E103*J103,2)</f>
        <v>0</v>
      </c>
      <c r="L103" s="231">
        <v>0</v>
      </c>
      <c r="M103" s="231">
        <f>G103*(1+L103/100)</f>
        <v>0</v>
      </c>
      <c r="N103" s="223">
        <v>0</v>
      </c>
      <c r="O103" s="223">
        <f>ROUND(E103*N103,5)</f>
        <v>0</v>
      </c>
      <c r="P103" s="223">
        <v>0</v>
      </c>
      <c r="Q103" s="223">
        <f>ROUND(E103*P103,5)</f>
        <v>0</v>
      </c>
      <c r="R103" s="223"/>
      <c r="S103" s="223"/>
      <c r="T103" s="224">
        <v>0</v>
      </c>
      <c r="U103" s="223">
        <f>ROUND(E103*T103,2)</f>
        <v>0</v>
      </c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117</v>
      </c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14">
        <v>88</v>
      </c>
      <c r="B104" s="220" t="s">
        <v>291</v>
      </c>
      <c r="C104" s="263" t="s">
        <v>292</v>
      </c>
      <c r="D104" s="222" t="s">
        <v>135</v>
      </c>
      <c r="E104" s="228">
        <v>6</v>
      </c>
      <c r="F104" s="230">
        <f>H104+J104</f>
        <v>0</v>
      </c>
      <c r="G104" s="231">
        <f>ROUND(E104*F104,2)</f>
        <v>0</v>
      </c>
      <c r="H104" s="231"/>
      <c r="I104" s="231">
        <f>ROUND(E104*H104,2)</f>
        <v>0</v>
      </c>
      <c r="J104" s="231"/>
      <c r="K104" s="231">
        <f>ROUND(E104*J104,2)</f>
        <v>0</v>
      </c>
      <c r="L104" s="231">
        <v>0</v>
      </c>
      <c r="M104" s="231">
        <f>G104*(1+L104/100)</f>
        <v>0</v>
      </c>
      <c r="N104" s="223">
        <v>2.0000000000000002E-5</v>
      </c>
      <c r="O104" s="223">
        <f>ROUND(E104*N104,5)</f>
        <v>1.2E-4</v>
      </c>
      <c r="P104" s="223">
        <v>3.9E-2</v>
      </c>
      <c r="Q104" s="223">
        <f>ROUND(E104*P104,5)</f>
        <v>0.23400000000000001</v>
      </c>
      <c r="R104" s="223"/>
      <c r="S104" s="223"/>
      <c r="T104" s="224">
        <v>0.70699999999999996</v>
      </c>
      <c r="U104" s="223">
        <f>ROUND(E104*T104,2)</f>
        <v>4.24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117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14">
        <v>89</v>
      </c>
      <c r="B105" s="220" t="s">
        <v>293</v>
      </c>
      <c r="C105" s="263" t="s">
        <v>294</v>
      </c>
      <c r="D105" s="222" t="s">
        <v>135</v>
      </c>
      <c r="E105" s="228">
        <v>8</v>
      </c>
      <c r="F105" s="230">
        <f>H105+J105</f>
        <v>0</v>
      </c>
      <c r="G105" s="231">
        <f>ROUND(E105*F105,2)</f>
        <v>0</v>
      </c>
      <c r="H105" s="231"/>
      <c r="I105" s="231">
        <f>ROUND(E105*H105,2)</f>
        <v>0</v>
      </c>
      <c r="J105" s="231"/>
      <c r="K105" s="231">
        <f>ROUND(E105*J105,2)</f>
        <v>0</v>
      </c>
      <c r="L105" s="231">
        <v>0</v>
      </c>
      <c r="M105" s="231">
        <f>G105*(1+L105/100)</f>
        <v>0</v>
      </c>
      <c r="N105" s="223">
        <v>1.7000000000000001E-4</v>
      </c>
      <c r="O105" s="223">
        <f>ROUND(E105*N105,5)</f>
        <v>1.3600000000000001E-3</v>
      </c>
      <c r="P105" s="223">
        <v>2.2000000000000001E-3</v>
      </c>
      <c r="Q105" s="223">
        <f>ROUND(E105*P105,5)</f>
        <v>1.7600000000000001E-2</v>
      </c>
      <c r="R105" s="223"/>
      <c r="S105" s="223"/>
      <c r="T105" s="224">
        <v>0.312</v>
      </c>
      <c r="U105" s="223">
        <f>ROUND(E105*T105,2)</f>
        <v>2.5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117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5">
      <c r="A106" s="214">
        <v>90</v>
      </c>
      <c r="B106" s="220" t="s">
        <v>295</v>
      </c>
      <c r="C106" s="263" t="s">
        <v>296</v>
      </c>
      <c r="D106" s="222" t="s">
        <v>0</v>
      </c>
      <c r="E106" s="228">
        <v>477.75</v>
      </c>
      <c r="F106" s="230">
        <f>H106+J106</f>
        <v>0</v>
      </c>
      <c r="G106" s="231">
        <f>ROUND(E106*F106,2)</f>
        <v>0</v>
      </c>
      <c r="H106" s="231"/>
      <c r="I106" s="231">
        <f>ROUND(E106*H106,2)</f>
        <v>0</v>
      </c>
      <c r="J106" s="231"/>
      <c r="K106" s="231">
        <f>ROUND(E106*J106,2)</f>
        <v>0</v>
      </c>
      <c r="L106" s="231">
        <v>0</v>
      </c>
      <c r="M106" s="231">
        <f>G106*(1+L106/100)</f>
        <v>0</v>
      </c>
      <c r="N106" s="223">
        <v>0</v>
      </c>
      <c r="O106" s="223">
        <f>ROUND(E106*N106,5)</f>
        <v>0</v>
      </c>
      <c r="P106" s="223">
        <v>0</v>
      </c>
      <c r="Q106" s="223">
        <f>ROUND(E106*P106,5)</f>
        <v>0</v>
      </c>
      <c r="R106" s="223"/>
      <c r="S106" s="223"/>
      <c r="T106" s="224">
        <v>0</v>
      </c>
      <c r="U106" s="223">
        <f>ROUND(E106*T106,2)</f>
        <v>0</v>
      </c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117</v>
      </c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14">
        <v>91</v>
      </c>
      <c r="B107" s="220" t="s">
        <v>297</v>
      </c>
      <c r="C107" s="263" t="s">
        <v>298</v>
      </c>
      <c r="D107" s="222" t="s">
        <v>0</v>
      </c>
      <c r="E107" s="228">
        <v>477.75</v>
      </c>
      <c r="F107" s="230">
        <f>H107+J107</f>
        <v>0</v>
      </c>
      <c r="G107" s="231">
        <f>ROUND(E107*F107,2)</f>
        <v>0</v>
      </c>
      <c r="H107" s="231"/>
      <c r="I107" s="231">
        <f>ROUND(E107*H107,2)</f>
        <v>0</v>
      </c>
      <c r="J107" s="231"/>
      <c r="K107" s="231">
        <f>ROUND(E107*J107,2)</f>
        <v>0</v>
      </c>
      <c r="L107" s="231">
        <v>0</v>
      </c>
      <c r="M107" s="231">
        <f>G107*(1+L107/100)</f>
        <v>0</v>
      </c>
      <c r="N107" s="223">
        <v>0</v>
      </c>
      <c r="O107" s="223">
        <f>ROUND(E107*N107,5)</f>
        <v>0</v>
      </c>
      <c r="P107" s="223">
        <v>0</v>
      </c>
      <c r="Q107" s="223">
        <f>ROUND(E107*P107,5)</f>
        <v>0</v>
      </c>
      <c r="R107" s="223"/>
      <c r="S107" s="223"/>
      <c r="T107" s="224">
        <v>0</v>
      </c>
      <c r="U107" s="223">
        <f>ROUND(E107*T107,2)</f>
        <v>0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117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5">
      <c r="A108" s="215" t="s">
        <v>107</v>
      </c>
      <c r="B108" s="221" t="s">
        <v>76</v>
      </c>
      <c r="C108" s="264" t="s">
        <v>77</v>
      </c>
      <c r="D108" s="225"/>
      <c r="E108" s="229"/>
      <c r="F108" s="232"/>
      <c r="G108" s="232">
        <f>SUMIF(AE109:AE110,"&lt;&gt;NOR",G109:G110)</f>
        <v>0</v>
      </c>
      <c r="H108" s="232"/>
      <c r="I108" s="232">
        <f>SUM(I109:I110)</f>
        <v>0</v>
      </c>
      <c r="J108" s="232"/>
      <c r="K108" s="232">
        <f>SUM(K109:K110)</f>
        <v>0</v>
      </c>
      <c r="L108" s="232"/>
      <c r="M108" s="232">
        <f>SUM(M109:M110)</f>
        <v>0</v>
      </c>
      <c r="N108" s="226"/>
      <c r="O108" s="226">
        <f>SUM(O109:O110)</f>
        <v>4.3800000000000002E-3</v>
      </c>
      <c r="P108" s="226"/>
      <c r="Q108" s="226">
        <f>SUM(Q109:Q110)</f>
        <v>0</v>
      </c>
      <c r="R108" s="226"/>
      <c r="S108" s="226"/>
      <c r="T108" s="227"/>
      <c r="U108" s="226">
        <f>SUM(U109:U110)</f>
        <v>5.45</v>
      </c>
      <c r="AE108" t="s">
        <v>108</v>
      </c>
    </row>
    <row r="109" spans="1:60" outlineLevel="1" x14ac:dyDescent="0.25">
      <c r="A109" s="214">
        <v>92</v>
      </c>
      <c r="B109" s="220" t="s">
        <v>299</v>
      </c>
      <c r="C109" s="263" t="s">
        <v>300</v>
      </c>
      <c r="D109" s="222" t="s">
        <v>128</v>
      </c>
      <c r="E109" s="228">
        <v>42</v>
      </c>
      <c r="F109" s="230">
        <f>H109+J109</f>
        <v>0</v>
      </c>
      <c r="G109" s="231">
        <f>ROUND(E109*F109,2)</f>
        <v>0</v>
      </c>
      <c r="H109" s="231"/>
      <c r="I109" s="231">
        <f>ROUND(E109*H109,2)</f>
        <v>0</v>
      </c>
      <c r="J109" s="231"/>
      <c r="K109" s="231">
        <f>ROUND(E109*J109,2)</f>
        <v>0</v>
      </c>
      <c r="L109" s="231">
        <v>0</v>
      </c>
      <c r="M109" s="231">
        <f>G109*(1+L109/100)</f>
        <v>0</v>
      </c>
      <c r="N109" s="223">
        <v>9.0000000000000006E-5</v>
      </c>
      <c r="O109" s="223">
        <f>ROUND(E109*N109,5)</f>
        <v>3.7799999999999999E-3</v>
      </c>
      <c r="P109" s="223">
        <v>0</v>
      </c>
      <c r="Q109" s="223">
        <f>ROUND(E109*P109,5)</f>
        <v>0</v>
      </c>
      <c r="R109" s="223"/>
      <c r="S109" s="223"/>
      <c r="T109" s="224">
        <v>0.11600000000000001</v>
      </c>
      <c r="U109" s="223">
        <f>ROUND(E109*T109,2)</f>
        <v>4.87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117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14">
        <v>93</v>
      </c>
      <c r="B110" s="220" t="s">
        <v>301</v>
      </c>
      <c r="C110" s="263" t="s">
        <v>302</v>
      </c>
      <c r="D110" s="222" t="s">
        <v>128</v>
      </c>
      <c r="E110" s="228">
        <v>20</v>
      </c>
      <c r="F110" s="230">
        <f>H110+J110</f>
        <v>0</v>
      </c>
      <c r="G110" s="231">
        <f>ROUND(E110*F110,2)</f>
        <v>0</v>
      </c>
      <c r="H110" s="231"/>
      <c r="I110" s="231">
        <f>ROUND(E110*H110,2)</f>
        <v>0</v>
      </c>
      <c r="J110" s="231"/>
      <c r="K110" s="231">
        <f>ROUND(E110*J110,2)</f>
        <v>0</v>
      </c>
      <c r="L110" s="231">
        <v>0</v>
      </c>
      <c r="M110" s="231">
        <f>G110*(1+L110/100)</f>
        <v>0</v>
      </c>
      <c r="N110" s="223">
        <v>3.0000000000000001E-5</v>
      </c>
      <c r="O110" s="223">
        <f>ROUND(E110*N110,5)</f>
        <v>5.9999999999999995E-4</v>
      </c>
      <c r="P110" s="223">
        <v>0</v>
      </c>
      <c r="Q110" s="223">
        <f>ROUND(E110*P110,5)</f>
        <v>0</v>
      </c>
      <c r="R110" s="223"/>
      <c r="S110" s="223"/>
      <c r="T110" s="224">
        <v>2.9000000000000001E-2</v>
      </c>
      <c r="U110" s="223">
        <f>ROUND(E110*T110,2)</f>
        <v>0.57999999999999996</v>
      </c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117</v>
      </c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5">
      <c r="A111" s="215" t="s">
        <v>107</v>
      </c>
      <c r="B111" s="221" t="s">
        <v>78</v>
      </c>
      <c r="C111" s="264" t="s">
        <v>79</v>
      </c>
      <c r="D111" s="225"/>
      <c r="E111" s="229"/>
      <c r="F111" s="232"/>
      <c r="G111" s="232">
        <f>SUMIF(AE112:AE121,"&lt;&gt;NOR",G112:G121)</f>
        <v>0</v>
      </c>
      <c r="H111" s="232"/>
      <c r="I111" s="232">
        <f>SUM(I112:I121)</f>
        <v>0</v>
      </c>
      <c r="J111" s="232"/>
      <c r="K111" s="232">
        <f>SUM(K112:K121)</f>
        <v>0</v>
      </c>
      <c r="L111" s="232"/>
      <c r="M111" s="232">
        <f>SUM(M112:M121)</f>
        <v>0</v>
      </c>
      <c r="N111" s="226"/>
      <c r="O111" s="226">
        <f>SUM(O112:O121)</f>
        <v>0</v>
      </c>
      <c r="P111" s="226"/>
      <c r="Q111" s="226">
        <f>SUM(Q112:Q121)</f>
        <v>0</v>
      </c>
      <c r="R111" s="226"/>
      <c r="S111" s="226"/>
      <c r="T111" s="227"/>
      <c r="U111" s="226">
        <f>SUM(U112:U121)</f>
        <v>0</v>
      </c>
      <c r="AE111" t="s">
        <v>108</v>
      </c>
    </row>
    <row r="112" spans="1:60" outlineLevel="1" x14ac:dyDescent="0.25">
      <c r="A112" s="214">
        <v>94</v>
      </c>
      <c r="B112" s="220" t="s">
        <v>303</v>
      </c>
      <c r="C112" s="263" t="s">
        <v>304</v>
      </c>
      <c r="D112" s="222" t="s">
        <v>123</v>
      </c>
      <c r="E112" s="228">
        <v>1</v>
      </c>
      <c r="F112" s="230">
        <f>H112+J112</f>
        <v>0</v>
      </c>
      <c r="G112" s="231">
        <f>ROUND(E112*F112,2)</f>
        <v>0</v>
      </c>
      <c r="H112" s="231"/>
      <c r="I112" s="231">
        <f>ROUND(E112*H112,2)</f>
        <v>0</v>
      </c>
      <c r="J112" s="231"/>
      <c r="K112" s="231">
        <f>ROUND(E112*J112,2)</f>
        <v>0</v>
      </c>
      <c r="L112" s="231">
        <v>0</v>
      </c>
      <c r="M112" s="231">
        <f>G112*(1+L112/100)</f>
        <v>0</v>
      </c>
      <c r="N112" s="223">
        <v>0</v>
      </c>
      <c r="O112" s="223">
        <f>ROUND(E112*N112,5)</f>
        <v>0</v>
      </c>
      <c r="P112" s="223">
        <v>0</v>
      </c>
      <c r="Q112" s="223">
        <f>ROUND(E112*P112,5)</f>
        <v>0</v>
      </c>
      <c r="R112" s="223"/>
      <c r="S112" s="223"/>
      <c r="T112" s="224">
        <v>0</v>
      </c>
      <c r="U112" s="223">
        <f>ROUND(E112*T112,2)</f>
        <v>0</v>
      </c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117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5">
      <c r="A113" s="214">
        <v>95</v>
      </c>
      <c r="B113" s="220" t="s">
        <v>305</v>
      </c>
      <c r="C113" s="263" t="s">
        <v>306</v>
      </c>
      <c r="D113" s="222" t="s">
        <v>123</v>
      </c>
      <c r="E113" s="228">
        <v>1</v>
      </c>
      <c r="F113" s="230">
        <f>H113+J113</f>
        <v>0</v>
      </c>
      <c r="G113" s="231">
        <f>ROUND(E113*F113,2)</f>
        <v>0</v>
      </c>
      <c r="H113" s="231"/>
      <c r="I113" s="231">
        <f>ROUND(E113*H113,2)</f>
        <v>0</v>
      </c>
      <c r="J113" s="231"/>
      <c r="K113" s="231">
        <f>ROUND(E113*J113,2)</f>
        <v>0</v>
      </c>
      <c r="L113" s="231">
        <v>0</v>
      </c>
      <c r="M113" s="231">
        <f>G113*(1+L113/100)</f>
        <v>0</v>
      </c>
      <c r="N113" s="223">
        <v>0</v>
      </c>
      <c r="O113" s="223">
        <f>ROUND(E113*N113,5)</f>
        <v>0</v>
      </c>
      <c r="P113" s="223">
        <v>0</v>
      </c>
      <c r="Q113" s="223">
        <f>ROUND(E113*P113,5)</f>
        <v>0</v>
      </c>
      <c r="R113" s="223"/>
      <c r="S113" s="223"/>
      <c r="T113" s="224">
        <v>0</v>
      </c>
      <c r="U113" s="223">
        <f>ROUND(E113*T113,2)</f>
        <v>0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117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14">
        <v>96</v>
      </c>
      <c r="B114" s="220" t="s">
        <v>307</v>
      </c>
      <c r="C114" s="263" t="s">
        <v>308</v>
      </c>
      <c r="D114" s="222" t="s">
        <v>165</v>
      </c>
      <c r="E114" s="228">
        <v>1</v>
      </c>
      <c r="F114" s="230">
        <f>H114+J114</f>
        <v>0</v>
      </c>
      <c r="G114" s="231">
        <f>ROUND(E114*F114,2)</f>
        <v>0</v>
      </c>
      <c r="H114" s="231"/>
      <c r="I114" s="231">
        <f>ROUND(E114*H114,2)</f>
        <v>0</v>
      </c>
      <c r="J114" s="231"/>
      <c r="K114" s="231">
        <f>ROUND(E114*J114,2)</f>
        <v>0</v>
      </c>
      <c r="L114" s="231">
        <v>0</v>
      </c>
      <c r="M114" s="231">
        <f>G114*(1+L114/100)</f>
        <v>0</v>
      </c>
      <c r="N114" s="223">
        <v>0</v>
      </c>
      <c r="O114" s="223">
        <f>ROUND(E114*N114,5)</f>
        <v>0</v>
      </c>
      <c r="P114" s="223">
        <v>0</v>
      </c>
      <c r="Q114" s="223">
        <f>ROUND(E114*P114,5)</f>
        <v>0</v>
      </c>
      <c r="R114" s="223"/>
      <c r="S114" s="223"/>
      <c r="T114" s="224">
        <v>0</v>
      </c>
      <c r="U114" s="223">
        <f>ROUND(E114*T114,2)</f>
        <v>0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117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14">
        <v>97</v>
      </c>
      <c r="B115" s="220" t="s">
        <v>309</v>
      </c>
      <c r="C115" s="263" t="s">
        <v>310</v>
      </c>
      <c r="D115" s="222" t="s">
        <v>165</v>
      </c>
      <c r="E115" s="228">
        <v>1</v>
      </c>
      <c r="F115" s="230">
        <f>H115+J115</f>
        <v>0</v>
      </c>
      <c r="G115" s="231">
        <f>ROUND(E115*F115,2)</f>
        <v>0</v>
      </c>
      <c r="H115" s="231"/>
      <c r="I115" s="231">
        <f>ROUND(E115*H115,2)</f>
        <v>0</v>
      </c>
      <c r="J115" s="231"/>
      <c r="K115" s="231">
        <f>ROUND(E115*J115,2)</f>
        <v>0</v>
      </c>
      <c r="L115" s="231">
        <v>0</v>
      </c>
      <c r="M115" s="231">
        <f>G115*(1+L115/100)</f>
        <v>0</v>
      </c>
      <c r="N115" s="223">
        <v>0</v>
      </c>
      <c r="O115" s="223">
        <f>ROUND(E115*N115,5)</f>
        <v>0</v>
      </c>
      <c r="P115" s="223">
        <v>0</v>
      </c>
      <c r="Q115" s="223">
        <f>ROUND(E115*P115,5)</f>
        <v>0</v>
      </c>
      <c r="R115" s="223"/>
      <c r="S115" s="223"/>
      <c r="T115" s="224">
        <v>0</v>
      </c>
      <c r="U115" s="223">
        <f>ROUND(E115*T115,2)</f>
        <v>0</v>
      </c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117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14">
        <v>98</v>
      </c>
      <c r="B116" s="220" t="s">
        <v>311</v>
      </c>
      <c r="C116" s="263" t="s">
        <v>312</v>
      </c>
      <c r="D116" s="222" t="s">
        <v>165</v>
      </c>
      <c r="E116" s="228">
        <v>1</v>
      </c>
      <c r="F116" s="230">
        <f>H116+J116</f>
        <v>0</v>
      </c>
      <c r="G116" s="231">
        <f>ROUND(E116*F116,2)</f>
        <v>0</v>
      </c>
      <c r="H116" s="231"/>
      <c r="I116" s="231">
        <f>ROUND(E116*H116,2)</f>
        <v>0</v>
      </c>
      <c r="J116" s="231"/>
      <c r="K116" s="231">
        <f>ROUND(E116*J116,2)</f>
        <v>0</v>
      </c>
      <c r="L116" s="231">
        <v>0</v>
      </c>
      <c r="M116" s="231">
        <f>G116*(1+L116/100)</f>
        <v>0</v>
      </c>
      <c r="N116" s="223">
        <v>0</v>
      </c>
      <c r="O116" s="223">
        <f>ROUND(E116*N116,5)</f>
        <v>0</v>
      </c>
      <c r="P116" s="223">
        <v>0</v>
      </c>
      <c r="Q116" s="223">
        <f>ROUND(E116*P116,5)</f>
        <v>0</v>
      </c>
      <c r="R116" s="223"/>
      <c r="S116" s="223"/>
      <c r="T116" s="224">
        <v>0</v>
      </c>
      <c r="U116" s="223">
        <f>ROUND(E116*T116,2)</f>
        <v>0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117</v>
      </c>
      <c r="AF116" s="213"/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14">
        <v>99</v>
      </c>
      <c r="B117" s="220" t="s">
        <v>313</v>
      </c>
      <c r="C117" s="263" t="s">
        <v>314</v>
      </c>
      <c r="D117" s="222" t="s">
        <v>165</v>
      </c>
      <c r="E117" s="228">
        <v>1</v>
      </c>
      <c r="F117" s="230">
        <f>H117+J117</f>
        <v>0</v>
      </c>
      <c r="G117" s="231">
        <f>ROUND(E117*F117,2)</f>
        <v>0</v>
      </c>
      <c r="H117" s="231"/>
      <c r="I117" s="231">
        <f>ROUND(E117*H117,2)</f>
        <v>0</v>
      </c>
      <c r="J117" s="231"/>
      <c r="K117" s="231">
        <f>ROUND(E117*J117,2)</f>
        <v>0</v>
      </c>
      <c r="L117" s="231">
        <v>0</v>
      </c>
      <c r="M117" s="231">
        <f>G117*(1+L117/100)</f>
        <v>0</v>
      </c>
      <c r="N117" s="223">
        <v>0</v>
      </c>
      <c r="O117" s="223">
        <f>ROUND(E117*N117,5)</f>
        <v>0</v>
      </c>
      <c r="P117" s="223">
        <v>0</v>
      </c>
      <c r="Q117" s="223">
        <f>ROUND(E117*P117,5)</f>
        <v>0</v>
      </c>
      <c r="R117" s="223"/>
      <c r="S117" s="223"/>
      <c r="T117" s="224">
        <v>0</v>
      </c>
      <c r="U117" s="223">
        <f>ROUND(E117*T117,2)</f>
        <v>0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117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14">
        <v>100</v>
      </c>
      <c r="B118" s="220" t="s">
        <v>315</v>
      </c>
      <c r="C118" s="263" t="s">
        <v>316</v>
      </c>
      <c r="D118" s="222" t="s">
        <v>165</v>
      </c>
      <c r="E118" s="228">
        <v>1</v>
      </c>
      <c r="F118" s="230">
        <f>H118+J118</f>
        <v>0</v>
      </c>
      <c r="G118" s="231">
        <f>ROUND(E118*F118,2)</f>
        <v>0</v>
      </c>
      <c r="H118" s="231"/>
      <c r="I118" s="231">
        <f>ROUND(E118*H118,2)</f>
        <v>0</v>
      </c>
      <c r="J118" s="231"/>
      <c r="K118" s="231">
        <f>ROUND(E118*J118,2)</f>
        <v>0</v>
      </c>
      <c r="L118" s="231">
        <v>0</v>
      </c>
      <c r="M118" s="231">
        <f>G118*(1+L118/100)</f>
        <v>0</v>
      </c>
      <c r="N118" s="223">
        <v>0</v>
      </c>
      <c r="O118" s="223">
        <f>ROUND(E118*N118,5)</f>
        <v>0</v>
      </c>
      <c r="P118" s="223">
        <v>0</v>
      </c>
      <c r="Q118" s="223">
        <f>ROUND(E118*P118,5)</f>
        <v>0</v>
      </c>
      <c r="R118" s="223"/>
      <c r="S118" s="223"/>
      <c r="T118" s="224">
        <v>0</v>
      </c>
      <c r="U118" s="223">
        <f>ROUND(E118*T118,2)</f>
        <v>0</v>
      </c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117</v>
      </c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5">
      <c r="A119" s="214">
        <v>101</v>
      </c>
      <c r="B119" s="220" t="s">
        <v>317</v>
      </c>
      <c r="C119" s="263" t="s">
        <v>318</v>
      </c>
      <c r="D119" s="222" t="s">
        <v>123</v>
      </c>
      <c r="E119" s="228">
        <v>1</v>
      </c>
      <c r="F119" s="230">
        <f>H119+J119</f>
        <v>0</v>
      </c>
      <c r="G119" s="231">
        <f>ROUND(E119*F119,2)</f>
        <v>0</v>
      </c>
      <c r="H119" s="231"/>
      <c r="I119" s="231">
        <f>ROUND(E119*H119,2)</f>
        <v>0</v>
      </c>
      <c r="J119" s="231"/>
      <c r="K119" s="231">
        <f>ROUND(E119*J119,2)</f>
        <v>0</v>
      </c>
      <c r="L119" s="231">
        <v>0</v>
      </c>
      <c r="M119" s="231">
        <f>G119*(1+L119/100)</f>
        <v>0</v>
      </c>
      <c r="N119" s="223">
        <v>0</v>
      </c>
      <c r="O119" s="223">
        <f>ROUND(E119*N119,5)</f>
        <v>0</v>
      </c>
      <c r="P119" s="223">
        <v>0</v>
      </c>
      <c r="Q119" s="223">
        <f>ROUND(E119*P119,5)</f>
        <v>0</v>
      </c>
      <c r="R119" s="223"/>
      <c r="S119" s="223"/>
      <c r="T119" s="224">
        <v>0</v>
      </c>
      <c r="U119" s="223">
        <f>ROUND(E119*T119,2)</f>
        <v>0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117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14">
        <v>102</v>
      </c>
      <c r="B120" s="220" t="s">
        <v>319</v>
      </c>
      <c r="C120" s="263" t="s">
        <v>320</v>
      </c>
      <c r="D120" s="222" t="s">
        <v>123</v>
      </c>
      <c r="E120" s="228">
        <v>1</v>
      </c>
      <c r="F120" s="230">
        <f>H120+J120</f>
        <v>0</v>
      </c>
      <c r="G120" s="231">
        <f>ROUND(E120*F120,2)</f>
        <v>0</v>
      </c>
      <c r="H120" s="231"/>
      <c r="I120" s="231">
        <f>ROUND(E120*H120,2)</f>
        <v>0</v>
      </c>
      <c r="J120" s="231"/>
      <c r="K120" s="231">
        <f>ROUND(E120*J120,2)</f>
        <v>0</v>
      </c>
      <c r="L120" s="231">
        <v>0</v>
      </c>
      <c r="M120" s="231">
        <f>G120*(1+L120/100)</f>
        <v>0</v>
      </c>
      <c r="N120" s="223">
        <v>0</v>
      </c>
      <c r="O120" s="223">
        <f>ROUND(E120*N120,5)</f>
        <v>0</v>
      </c>
      <c r="P120" s="223">
        <v>0</v>
      </c>
      <c r="Q120" s="223">
        <f>ROUND(E120*P120,5)</f>
        <v>0</v>
      </c>
      <c r="R120" s="223"/>
      <c r="S120" s="223"/>
      <c r="T120" s="224">
        <v>0</v>
      </c>
      <c r="U120" s="223">
        <f>ROUND(E120*T120,2)</f>
        <v>0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117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41">
        <v>103</v>
      </c>
      <c r="B121" s="242" t="s">
        <v>321</v>
      </c>
      <c r="C121" s="265" t="s">
        <v>322</v>
      </c>
      <c r="D121" s="243" t="s">
        <v>323</v>
      </c>
      <c r="E121" s="244">
        <v>20</v>
      </c>
      <c r="F121" s="245">
        <f>H121+J121</f>
        <v>0</v>
      </c>
      <c r="G121" s="246">
        <f>ROUND(E121*F121,2)</f>
        <v>0</v>
      </c>
      <c r="H121" s="246"/>
      <c r="I121" s="246">
        <f>ROUND(E121*H121,2)</f>
        <v>0</v>
      </c>
      <c r="J121" s="246"/>
      <c r="K121" s="246">
        <f>ROUND(E121*J121,2)</f>
        <v>0</v>
      </c>
      <c r="L121" s="246">
        <v>0</v>
      </c>
      <c r="M121" s="246">
        <f>G121*(1+L121/100)</f>
        <v>0</v>
      </c>
      <c r="N121" s="247">
        <v>0</v>
      </c>
      <c r="O121" s="247">
        <f>ROUND(E121*N121,5)</f>
        <v>0</v>
      </c>
      <c r="P121" s="247">
        <v>0</v>
      </c>
      <c r="Q121" s="247">
        <f>ROUND(E121*P121,5)</f>
        <v>0</v>
      </c>
      <c r="R121" s="247"/>
      <c r="S121" s="247"/>
      <c r="T121" s="248">
        <v>0</v>
      </c>
      <c r="U121" s="247">
        <f>ROUND(E121*T121,2)</f>
        <v>0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117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x14ac:dyDescent="0.25">
      <c r="A122" s="6"/>
      <c r="B122" s="7" t="s">
        <v>324</v>
      </c>
      <c r="C122" s="266" t="s">
        <v>324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v>15</v>
      </c>
      <c r="AD122">
        <v>21</v>
      </c>
    </row>
    <row r="123" spans="1:60" x14ac:dyDescent="0.25">
      <c r="A123" s="249"/>
      <c r="B123" s="250" t="s">
        <v>28</v>
      </c>
      <c r="C123" s="267" t="s">
        <v>324</v>
      </c>
      <c r="D123" s="251"/>
      <c r="E123" s="251"/>
      <c r="F123" s="251"/>
      <c r="G123" s="262">
        <f>G8+G12+G15+G17+G31+G33+G51+G66+G86+G108+G111</f>
        <v>0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f>SUMIF(L7:L121,AC122,G7:G121)</f>
        <v>0</v>
      </c>
      <c r="AD123">
        <f>SUMIF(L7:L121,AD122,G7:G121)</f>
        <v>0</v>
      </c>
      <c r="AE123" t="s">
        <v>325</v>
      </c>
    </row>
    <row r="124" spans="1:60" x14ac:dyDescent="0.25">
      <c r="A124" s="6"/>
      <c r="B124" s="7" t="s">
        <v>324</v>
      </c>
      <c r="C124" s="266" t="s">
        <v>324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A125" s="6"/>
      <c r="B125" s="7" t="s">
        <v>324</v>
      </c>
      <c r="C125" s="266" t="s">
        <v>324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5">
      <c r="A126" s="252" t="s">
        <v>326</v>
      </c>
      <c r="B126" s="252"/>
      <c r="C126" s="268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5">
      <c r="A127" s="253"/>
      <c r="B127" s="254"/>
      <c r="C127" s="269"/>
      <c r="D127" s="254"/>
      <c r="E127" s="254"/>
      <c r="F127" s="254"/>
      <c r="G127" s="25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E127" t="s">
        <v>327</v>
      </c>
    </row>
    <row r="128" spans="1:60" x14ac:dyDescent="0.25">
      <c r="A128" s="256"/>
      <c r="B128" s="257"/>
      <c r="C128" s="270"/>
      <c r="D128" s="257"/>
      <c r="E128" s="257"/>
      <c r="F128" s="257"/>
      <c r="G128" s="258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5">
      <c r="A129" s="256"/>
      <c r="B129" s="257"/>
      <c r="C129" s="270"/>
      <c r="D129" s="257"/>
      <c r="E129" s="257"/>
      <c r="F129" s="257"/>
      <c r="G129" s="258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5">
      <c r="A130" s="256"/>
      <c r="B130" s="257"/>
      <c r="C130" s="270"/>
      <c r="D130" s="257"/>
      <c r="E130" s="257"/>
      <c r="F130" s="257"/>
      <c r="G130" s="258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5">
      <c r="A131" s="259"/>
      <c r="B131" s="260"/>
      <c r="C131" s="271"/>
      <c r="D131" s="260"/>
      <c r="E131" s="260"/>
      <c r="F131" s="260"/>
      <c r="G131" s="261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5">
      <c r="A132" s="6"/>
      <c r="B132" s="7" t="s">
        <v>324</v>
      </c>
      <c r="C132" s="266" t="s">
        <v>324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5">
      <c r="C133" s="272"/>
      <c r="AE133" t="s">
        <v>328</v>
      </c>
    </row>
  </sheetData>
  <mergeCells count="6">
    <mergeCell ref="A1:G1"/>
    <mergeCell ref="C2:G2"/>
    <mergeCell ref="C3:G3"/>
    <mergeCell ref="C4:G4"/>
    <mergeCell ref="A126:C126"/>
    <mergeCell ref="A127:G131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2022-03-18T12:06:49Z</dcterms:modified>
</cp:coreProperties>
</file>